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.1" sheetId="3" r:id="rId3"/>
    <sheet name="101.2" sheetId="4" r:id="rId4"/>
  </sheets>
  <definedNames/>
  <calcPr fullCalcOnLoad="1"/>
</workbook>
</file>

<file path=xl/sharedStrings.xml><?xml version="1.0" encoding="utf-8"?>
<sst xmlns="http://schemas.openxmlformats.org/spreadsheetml/2006/main" count="597" uniqueCount="267">
  <si>
    <t>Soupis objektů s DPH</t>
  </si>
  <si>
    <t>Stavba:15037_101 - OPRAVA ŠKOLNÍ ULICE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</si>
  <si>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</si>
  <si>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</si>
  <si>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</si>
  <si>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</si>
  <si>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</si>
  <si>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</si>
  <si>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</si>
  <si>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</si>
  <si>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</si>
  <si>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</si>
  <si>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</si>
  <si>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</si>
  <si>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VALBEK, SPOL. S R.O.</t>
  </si>
  <si>
    <t>Příloha k formuláři pro ocenění nabídky</t>
  </si>
  <si>
    <t>Stavba :</t>
  </si>
  <si>
    <t>číslo a název SO:</t>
  </si>
  <si>
    <t>číslo a název rozpočtu:</t>
  </si>
  <si>
    <t>15037_101</t>
  </si>
  <si>
    <t>OPRAVA ŠKOLNÍ ULICE</t>
  </si>
  <si>
    <t>SO 000</t>
  </si>
  <si>
    <t>VŠEOBECNÉ A PŘEDBĚŽNÉ POLOŽKY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</si>
  <si>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</si>
  <si>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</si>
  <si>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</si>
  <si>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</si>
  <si>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</si>
  <si>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</si>
  <si>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</si>
  <si>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</si>
  <si>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</si>
  <si>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</si>
  <si>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</si>
  <si>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</si>
  <si>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</si>
  <si>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</si>
  <si>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</si>
  <si>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</si>
  <si>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</si>
  <si>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</si>
  <si>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</si>
  <si>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</si>
  <si>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</si>
  <si>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</si>
  <si>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</si>
  <si>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2015_OTSKP</t>
  </si>
  <si>
    <t>02720</t>
  </si>
  <si>
    <t/>
  </si>
  <si>
    <t>POMOC PRÁCE ZŘÍZ NEBO ZAJIŠŤ REGULACI A OCHRANU DOPRAVY
DIO PO DOBU STAVBY</t>
  </si>
  <si>
    <t xml:space="preserve">KČ        </t>
  </si>
  <si>
    <t>1=1,000 [A]</t>
  </si>
  <si>
    <t>zahrnuje veškeré náklady spojené s objednatelem požadovanými zařízeními</t>
  </si>
  <si>
    <t>02944</t>
  </si>
  <si>
    <t>OSTAT POŽADAVKY - DOKUMENTACE SKUTEČ PROVEDENÍ V DIGIT FORMĚ</t>
  </si>
  <si>
    <t>zahrnuje veškeré náklady spojené s objednatelem požadovanými pracemi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</si>
  <si>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</si>
  <si>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</si>
  <si>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</si>
  <si>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</si>
  <si>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</si>
  <si>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</si>
  <si>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</si>
  <si>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</si>
  <si>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OPRAVA KOMUNIKACE</t>
  </si>
  <si>
    <t>101.1</t>
  </si>
  <si>
    <t>OPRAVA KOMUNIKCE</t>
  </si>
  <si>
    <t>014102</t>
  </si>
  <si>
    <t>POPLATKY ZA SKLÁDKU
VYBOURANÉ HMOTY</t>
  </si>
  <si>
    <t xml:space="preserve">T         </t>
  </si>
  <si>
    <t>z pol.č.11318:4,2m3*2,4t/m3=10,080 [A]
z pol.č.11343:187,4m3*2,2t/m3=412,280 [B]
z pol.č.11345:40,8m3*2,2t/m3=89,760 [C]
z pol.č.11352:194,0m*0,1t/m=19,400 [D]
Celkem: A+B+C+D=531,520 [E]</t>
  </si>
  <si>
    <t>zahrnuje veškeré poplatky provozovateli skládky související s uložením odpadu na skládce.</t>
  </si>
  <si>
    <t>02730</t>
  </si>
  <si>
    <t>POMOC PRÁCE ZŘÍZ NEBO ZAJIŠŤ OCHRANU INŽENÝRSKÝCH SÍTÍ
OCHRANA SDĚLOVACÍHO KABELU V DÉLCE 60,0M</t>
  </si>
  <si>
    <t>Zemní práce</t>
  </si>
  <si>
    <t>11318</t>
  </si>
  <si>
    <t>ODSTRANĚNÍ KRYTU CHODNÍKŮ Z DLAŽDIC
ČTVERCOVÉ DLAŽDICE</t>
  </si>
  <si>
    <t xml:space="preserve">M3        </t>
  </si>
  <si>
    <t>42,0m2*0,10=4,200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</si>
  <si>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</si>
  <si>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</t>
  </si>
  <si>
    <t>ODSTRAN KRYTU VOZ A CHOD S ASFALT POJIVEM VČET PODKLADU</t>
  </si>
  <si>
    <t>444,0m2*0,40=177,600 [A]</t>
  </si>
  <si>
    <t>11345</t>
  </si>
  <si>
    <t>ODSTRAN KRYTU VOZ A CHOD Z BETONU VČET PODKLADU</t>
  </si>
  <si>
    <t>136,0m2*0,30=40,800 [A]</t>
  </si>
  <si>
    <t>11352</t>
  </si>
  <si>
    <t>ODSTRANĚNÍ CHODNÍKOVÝCH OBRUBNÍKŮ BETONOVÝCH</t>
  </si>
  <si>
    <t xml:space="preserve">M         </t>
  </si>
  <si>
    <t>194,0m=194,000 [A]</t>
  </si>
  <si>
    <t>11372</t>
  </si>
  <si>
    <t>FRÉZOVÁNÍ VOZOVEK ASFALTOVÝCH</t>
  </si>
  <si>
    <t>vozovka:1773,0m2*0,10=177,300 [A]
sanace podélných a příčných nerovností:54,0m2*0,06=3,240 [B]
Celkem: A+B=180,540 [C]</t>
  </si>
  <si>
    <t>12110</t>
  </si>
  <si>
    <t>SEJMUTÍ ORNICE NEBO LESNÍ PŮDY</t>
  </si>
  <si>
    <t>434,0m2*0,10=43,400 [A]</t>
  </si>
  <si>
    <t>položka zahrnuje sejmutí ornice bez ohledu na tloušťku vrstvy a její vodorovnou dopravu
nezahrnuje uložení na trvalou skládku</t>
  </si>
  <si>
    <t>12373.a</t>
  </si>
  <si>
    <t>ODKOP PRO SPOD STAVBU SILNIC A ŽELEZNIC TŘ. I
PRO ZPĚTNÉ POUŽITÍ</t>
  </si>
  <si>
    <t>celkový výkop
pro komunikaci:231,0m2*0,50+640,0m2*0,30=307,500 [A]
pro chodník:26,0m3=26,000 [B]
výkop celkem: A+B=333,500 [C]
z toho pro zpětné použití dle pol.č.17110,17310:15,0m3+27,8m3=42,800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</si>
  <si>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</si>
  <si>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12373.b</t>
  </si>
  <si>
    <t>ODKOP PRO SPOD STAVBU SILNIC A ŽELEZNIC TŘ. I
S ODVOZEM NA SKLÁDKU URČENOU INVESTOREM</t>
  </si>
  <si>
    <t>z pol.č.12373.a zbývá:333,5m3-42,8m3=290,700 [A]</t>
  </si>
  <si>
    <t>12573.a</t>
  </si>
  <si>
    <t>VYKOPÁVKY ZE ZEMNÍKŮ A SKLÁDEK TŘ. I
ORNICE</t>
  </si>
  <si>
    <t>natěžení a dovoz dle pol.č.18220:23,2m3=23,200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</si>
  <si>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</si>
  <si>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12573.b</t>
  </si>
  <si>
    <t>VYKOPÁVKY ZE ZEMNÍKŮ A SKLÁDEK TŘ. I
ZEMINA</t>
  </si>
  <si>
    <t>natěžení a dovoz dle pol.č.17110,17310:15,0m3+27,8m3=42,800 [A]</t>
  </si>
  <si>
    <t>13273</t>
  </si>
  <si>
    <t>HLOUBENÍ RÝH ŠÍŘ DO 2M PAŽ I NEPAŽ TŘ. I</t>
  </si>
  <si>
    <t>výkop sondy:60,00*0,26*1,00=15,600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</si>
  <si>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</si>
  <si>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</si>
  <si>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</t>
  </si>
  <si>
    <t>5,0m3+20,0m2*0,50=15,000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</si>
  <si>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</si>
  <si>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</si>
  <si>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</si>
  <si>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zemina z pol.č.12373.a:333,5m3=333,500 [A]
ornice na mezideponii dle pol.č.12110:43,4m3=43,400 [B]
Celkem: A+B=376,900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</si>
  <si>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</si>
  <si>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</si>
  <si>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</si>
  <si>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27,8m3=27,800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</si>
  <si>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</si>
  <si>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</si>
  <si>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</si>
  <si>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zásyp sondy dle pol.č.13273:15,6m3=15,600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</si>
  <si>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</si>
  <si>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</si>
  <si>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</si>
  <si>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</si>
  <si>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z pol.56330:175,50/0,25m2=702,000 [A]</t>
  </si>
  <si>
    <t>položka zahrnuje úpravu pláně včetně vyrovnání výškových rozdílů. Míru zhutnění určuje projekt.</t>
  </si>
  <si>
    <t>18220</t>
  </si>
  <si>
    <t>ROZPROSTŘENÍ ORNICE VE SVAHU</t>
  </si>
  <si>
    <t>232,0m2*0,10=23,200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</si>
  <si>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</si>
  <si>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</si>
  <si>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</si>
  <si>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z pol.č.18220:232,0m2=232,000 [A]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</si>
  <si>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</si>
  <si>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</si>
  <si>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</si>
  <si>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</t>
  </si>
  <si>
    <t>209,0m=209,000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</si>
  <si>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</si>
  <si>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Komunikace</t>
  </si>
  <si>
    <t>561101</t>
  </si>
  <si>
    <t>PODKLADNÍ BETON TŘ. I</t>
  </si>
  <si>
    <t>chodník:10,0m2*0,30=3,000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</si>
  <si>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</si>
  <si>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561401</t>
  </si>
  <si>
    <t>KAMENIVO ZPEVNĚNÉ CEMENTEM TŘ. I
SC 8/10</t>
  </si>
  <si>
    <t>vozovka:615,0m2*0,18=110,700 [A]</t>
  </si>
  <si>
    <t>56330</t>
  </si>
  <si>
    <t>VOZOVKOVÉ VRSTVY ZE ŠTĚRKODRTI</t>
  </si>
  <si>
    <t>vozovka:163,0m3=163,000 [A]
chodník:50,0m2*0,25=12,500 [B]
Celkem: A+B=175,500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</si>
  <si>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</si>
  <si>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56360</t>
  </si>
  <si>
    <t>VOZOVKOVÉ VRSTVY Z RECYKLOVANÉHO MATERIÁLU</t>
  </si>
  <si>
    <t>6,5m2*0,30=1,950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</si>
  <si>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</si>
  <si>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56960</t>
  </si>
  <si>
    <t>ZPEVNĚNÍ KRAJNIC Z RECYKLOVANÉHO MATERIÁLU</t>
  </si>
  <si>
    <t>12,00*0,50*0,15=0,900 [A]</t>
  </si>
  <si>
    <t>572121</t>
  </si>
  <si>
    <t>INFILTRAČNÍ POSTŘIK ASFALTOVÝ DO 1,0KG/M2</t>
  </si>
  <si>
    <t>vozovka:1773,0-1157,0m2=616,000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</si>
  <si>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</si>
  <si>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</si>
  <si>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0,3KG/M2</t>
  </si>
  <si>
    <t>vozovka:1773,0m2+1157,0m2=2 930,000 [A]
sanace podélných a příčných nerovností:54,0m2=54,000 [B]
Celkem: A+B=2 984,000 [C]</t>
  </si>
  <si>
    <t>57475</t>
  </si>
  <si>
    <t>VOZOVKOVÉ VÝZTUŽNÉ VRSTVY Z GEOMŘÍŽOVINY
GEOMŘÍŽ ZE SKELNÝCH VLÁKEN</t>
  </si>
  <si>
    <t>342,00*1,50=513,000 [A]</t>
  </si>
  <si>
    <t>- dodání geomříže v požadované kvalitě a v množství včetně přesahů (přesahy započteny v jednotkové ceně)
- očištění podkladu
- pokládka geomříže dle předepsaného technologického předpisu</t>
  </si>
  <si>
    <t>574A04</t>
  </si>
  <si>
    <t>ASFALTOVÝ BETON PRO OBRUSNÉ VRSTVY ACO 11+, 11S</t>
  </si>
  <si>
    <t>vozovka:1773,0m2*0,04=70,920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</si>
  <si>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</si>
  <si>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574E06</t>
  </si>
  <si>
    <t>ASFALTOVÝ BETON PRO PODKLADNÍ VRSTVY ACP 16+, 16S</t>
  </si>
  <si>
    <t>vozovka:1773,0m2*0,06=106,380 [A]
sanace podélných a příčných nerovností:54,0m2*0,06=3,240 [B]
Celkem: A+B=109,620 [C]</t>
  </si>
  <si>
    <t>582611</t>
  </si>
  <si>
    <t>KRYTY Z BETON DLAŽDIC SE ZÁMKEM ŠEDÝCH TL 60MM DO LOŽE Z KAM</t>
  </si>
  <si>
    <t>48,0m2=48,000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</si>
  <si>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</si>
  <si>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</si>
  <si>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</si>
  <si>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2,0m2=2,000 [A]</t>
  </si>
  <si>
    <t>58910</t>
  </si>
  <si>
    <t>VÝPLŇ SPAR ASFALTEM</t>
  </si>
  <si>
    <t>3,0=3,000 [A]</t>
  </si>
  <si>
    <t>položka zahrnuje:
- dodávku předepsaného materiálu
- vyčištění a výplň spar tímto materiálem</t>
  </si>
  <si>
    <t>Přidružená stavební výroba</t>
  </si>
  <si>
    <t>752721</t>
  </si>
  <si>
    <t>MĚŘENÍ ZÁVĚREČ V PLNÉM ROZSAHU V JEDNOM SMĚRU ZA PROVOZU
MĚŘENÍ SDĚLOVACÍHO KABELU PŘED ZAHÁJENÍM PRACÍ A PO UKONČENÍ PRACÍ</t>
  </si>
  <si>
    <t xml:space="preserve">ÚSEK      </t>
  </si>
  <si>
    <t>Potrubí</t>
  </si>
  <si>
    <t>87434.a</t>
  </si>
  <si>
    <t>POTRUBÍ Z TRUB PLASTOVÝCH ODPADNÍCH DN DO 200MM
VČETNĚ NUTNÝCH ZEMNÍCH, LOŽE A OBSYPU</t>
  </si>
  <si>
    <t>přípojky UV:6,0m=6,000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</si>
  <si>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</si>
  <si>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895811</t>
  </si>
  <si>
    <t>DRENÁŽNÍ ŠACHTICE NORMÁLNÍ Z PLAST DÍLCŮ ŠN 60</t>
  </si>
  <si>
    <t xml:space="preserve">KUS       </t>
  </si>
  <si>
    <t>3ks=3,000 [A]</t>
  </si>
  <si>
    <t>položka zahrnuje:
- poklopy s rámem z předepsaného materiálu a tvaru
- předepsané plastové skruže, dno a není-li uvedeno jinak i podkladní vrstvu (z kameniva nebo betonu).
- výplň, těsnění a tmelení spár a spojů,
- očištění a ošetření úložných ploch,
- předepsané podkladní konstrukce</t>
  </si>
  <si>
    <t>89712</t>
  </si>
  <si>
    <t>VPUSŤ KANALIZAČNÍ ULIČNÍ KOMPLETNÍ Z BETONOVÝCH DÍLCŮ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</si>
  <si>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</si>
  <si>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</si>
  <si>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</si>
  <si>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11ks=11,000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</si>
  <si>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</si>
  <si>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</si>
  <si>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914122</t>
  </si>
  <si>
    <t>DOPRAVNÍ ZNAČKY ZÁKLADNÍ VELIKOSTI OCELOVÉ FÓLIE TŘ 1 - MONTÁŽ S PŘEMÍSTĚNÍM
VČETNĚ SLOUPKŮ</t>
  </si>
  <si>
    <t>dle pol.č.914123:5ks=5,000 [A]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</si>
  <si>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</si>
  <si>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</si>
  <si>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
VČETNĚ SLOUPKŮ
PRO ZPĚTNÉ POUŽITÍ</t>
  </si>
  <si>
    <t>5ks=5,000 [A]</t>
  </si>
  <si>
    <t>Položka zahrnuje odstranění, demontáž a odklizení materiálu s odvozem na předepsané místo</t>
  </si>
  <si>
    <t>914422</t>
  </si>
  <si>
    <t>DOPRAVNÍ ZNAČKY 100X150CM OCELOVÉ FÓLIE TŘ 1 - MONTÁŽ S PŘEMÍSTĚNÍM
VČETNĚ SLOUPKŮ</t>
  </si>
  <si>
    <t>dle pol.č.914423:2ks=2,000 [A]</t>
  </si>
  <si>
    <t>914423</t>
  </si>
  <si>
    <t>DOPRAVNÍ ZNAČKY 100X150CM OCELOVÉ FÓLIE TŘ 1 - DEMONTÁŽ
VČETNĚ SLOUPKŮ
PRO ZPĚTNÉ POUŽITÍ</t>
  </si>
  <si>
    <t>2ks=2,000 [A]</t>
  </si>
  <si>
    <t>915111</t>
  </si>
  <si>
    <t>VODOROVNÉ DOPRAVNÍ ZNAČENÍ BARVOU HLADKÉ - DODÁVKA A POKLÁDKA</t>
  </si>
  <si>
    <t>40,00*0,25=10,000 [A]</t>
  </si>
  <si>
    <t>položka zahrnuje:
- dodání a pokládku nátěrového materiálu (měří se pouze natíraná plocha)
- předznačení a reflexní úpravu</t>
  </si>
  <si>
    <t>917211</t>
  </si>
  <si>
    <t>ZÁHONOVÉ OBRUBY Z BETONOVÝCH OBRUBNÍKŮ ŠÍŘ 50MM</t>
  </si>
  <si>
    <t>111,0m=111,000 [A]</t>
  </si>
  <si>
    <t>Položka zahrnuje:
dodání a pokládku betonových obrubníků o rozměrech předepsaných zadávací dokumentací
betonové lože i boční betonovou opěrku.</t>
  </si>
  <si>
    <t>917224.a</t>
  </si>
  <si>
    <t>SILNIČNÍ A CHODNÍKOVÉ OBRUBY Z BETONOVÝCH OBRUBNÍKŮ ŠÍŘ 150MM
150x250MM</t>
  </si>
  <si>
    <t>307,0m=307,000 [A]</t>
  </si>
  <si>
    <t>919111</t>
  </si>
  <si>
    <t>ŘEZÁNÍ ASFALTOVÉHO KRYTU VOZOVEK TL DO 50MM</t>
  </si>
  <si>
    <t>62,0m=62,000 [A]</t>
  </si>
  <si>
    <t>položka zahrnuje řezání vozovkové vrstvy v předepsané tloušťce, včetně spotřeby vody</t>
  </si>
  <si>
    <t>93811</t>
  </si>
  <si>
    <t>OČIŠTĚNÍ ASFALTOVÝCH VOZOVEK UMYTÍM VODOU</t>
  </si>
  <si>
    <t>vozovka:1773,0m2=1 773,000 [A]
sanace podélných a příčných nerovností (cca 3% z 1773,0m2):17,73*3m2=53,190 [B]
Celkem: A+B=1 826,190 [C]</t>
  </si>
  <si>
    <t>položka zahrnuje očištění předepsaným způsobem včetně odklizení vzniklého odpadu</t>
  </si>
  <si>
    <t>101.2</t>
  </si>
  <si>
    <t>PROVIZORNÍ ÚPRAVA</t>
  </si>
  <si>
    <t>ODKOP PRO SPOD STAVBU SILNIC A ŽELEZNIC TŘ. I
S ODVOZEM NA TRVALOU SKLÁDKU</t>
  </si>
  <si>
    <t>pro chodník:100,00*1,75*0,15=26,250 [A]</t>
  </si>
  <si>
    <t>natěžení a dovoz z mezideponie dle pol.č.18220:10,0m3=10,000 [A]</t>
  </si>
  <si>
    <t>zemina dle pol.č.12373.b:26,25m3=26,250 [A]</t>
  </si>
  <si>
    <t>100,0m2*0,10=10,000 [A]</t>
  </si>
  <si>
    <t>z pol.č.18220:100,0m2=100,000 [A]</t>
  </si>
  <si>
    <t>21361</t>
  </si>
  <si>
    <t>DRENÁŽNÍ VRSTVY Z GEOTEXTILIE
SEPARAČNÍ GEOTEXTILIE 200G/M2</t>
  </si>
  <si>
    <t>133,10m2=133,100 [A]</t>
  </si>
  <si>
    <t>Položka zahrnuje:
- dodávku předepsané geotextilie (včetně nutných přesahů) pro drenážní vrstvu, včetně mimostaveništní a vnitrostaveništní dopravy
- provedení drenážní vrstvy předepsaných rozměrů a předepsaného tvaru</t>
  </si>
  <si>
    <t>VOZOVKOVÉ VRSTVY Z RECYKLOVANÉHO MATERIÁLU
VYUŽÍT STÁV.RECYKLÁT</t>
  </si>
  <si>
    <t>chodník:121,0m2*0,20=24,200 [A]</t>
  </si>
  <si>
    <t>100,00*0,75*0,15=11,250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</si>
</sst>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K16" sqref="K16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22</v>
      </c>
      <c r="C11" s="10">
        <f>'000'!I29</f>
        <v>0</v>
      </c>
      <c r="D11" s="10">
        <f>'000'!P29</f>
        <v>0</v>
      </c>
      <c r="E11" s="10">
        <f>C11+D11</f>
        <v>0</v>
      </c>
    </row>
    <row r="12" spans="1:5" ht="12.75" customHeight="1">
      <c r="A12" s="6" t="s">
        <v>65</v>
      </c>
      <c r="B12" s="6" t="s">
        <v>66</v>
      </c>
      <c r="C12" s="10">
        <f>'101.1'!I185</f>
        <v>0</v>
      </c>
      <c r="D12" s="10">
        <f>'101.1'!P185</f>
        <v>0</v>
      </c>
      <c r="E12" s="10">
        <f>C12+D12</f>
        <v>0</v>
      </c>
    </row>
    <row r="13" spans="1:5" ht="12.75" customHeight="1">
      <c r="A13" s="6" t="s">
        <v>252</v>
      </c>
      <c r="B13" s="6" t="s">
        <v>253</v>
      </c>
      <c r="C13" s="10">
        <f>'101.2'!I53</f>
        <v>0</v>
      </c>
      <c r="D13" s="10">
        <f>'101.2'!P53</f>
        <v>0</v>
      </c>
      <c r="E13" s="10">
        <f>C13+D13</f>
        <v>0</v>
      </c>
    </row>
  </sheetData>
  <sheetProtection formatColumns="0"/>
  <hyperlinks>
    <hyperlink ref="A11" location="#'000'!A1" tooltip="Odkaz na stranku objektu [000]" display="000"/>
    <hyperlink ref="A12" location="#'101.1'!A1" tooltip="Odkaz na stranku objektu [101.1]" display="101.1"/>
    <hyperlink ref="A13" location="#'101.2'!A1" tooltip="Odkaz na stranku objektu [101.2]" display="101.2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2" t="s">
        <v>51</v>
      </c>
    </row>
    <row r="14" ht="12.75">
      <c r="E14" s="12" t="s">
        <v>52</v>
      </c>
    </row>
    <row r="15" spans="1:16" ht="12.75">
      <c r="A15" s="6">
        <v>2</v>
      </c>
      <c r="B15" s="6" t="s">
        <v>46</v>
      </c>
      <c r="C15" s="6" t="s">
        <v>53</v>
      </c>
      <c r="D15" s="6" t="s">
        <v>48</v>
      </c>
      <c r="E15" s="6" t="s">
        <v>54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51</v>
      </c>
    </row>
    <row r="17" ht="12.75">
      <c r="E17" s="12" t="s">
        <v>55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16" ht="12.75" customHeight="1">
      <c r="A20" s="13"/>
      <c r="B20" s="13"/>
      <c r="C20" s="13"/>
      <c r="D20" s="13"/>
      <c r="E20" s="13" t="s">
        <v>56</v>
      </c>
      <c r="F20" s="13"/>
      <c r="G20" s="13"/>
      <c r="H20" s="13"/>
      <c r="I20" s="13">
        <f>+I18</f>
        <v>0</v>
      </c>
      <c r="P20">
        <f>+P18</f>
        <v>0</v>
      </c>
    </row>
    <row r="22" spans="1:9" ht="12.75" customHeight="1">
      <c r="A22" s="7" t="s">
        <v>57</v>
      </c>
      <c r="B22" s="7"/>
      <c r="C22" s="7"/>
      <c r="D22" s="7"/>
      <c r="E22" s="7"/>
      <c r="F22" s="7"/>
      <c r="G22" s="7"/>
      <c r="H22" s="7"/>
      <c r="I22" s="7"/>
    </row>
    <row r="23" spans="1:9" ht="12.75" customHeight="1">
      <c r="A23" s="7"/>
      <c r="B23" s="7"/>
      <c r="C23" s="7"/>
      <c r="D23" s="7"/>
      <c r="E23" s="7" t="s">
        <v>58</v>
      </c>
      <c r="F23" s="7"/>
      <c r="G23" s="7"/>
      <c r="H23" s="7"/>
      <c r="I23" s="7"/>
    </row>
    <row r="24" spans="1:16" ht="12.75" customHeight="1">
      <c r="A24" s="13"/>
      <c r="B24" s="13"/>
      <c r="C24" s="13"/>
      <c r="D24" s="13"/>
      <c r="E24" s="13" t="s">
        <v>59</v>
      </c>
      <c r="F24" s="13"/>
      <c r="G24" s="13"/>
      <c r="H24" s="13"/>
      <c r="I24" s="13">
        <v>0</v>
      </c>
      <c r="P24">
        <v>0</v>
      </c>
    </row>
    <row r="25" spans="1:9" ht="12.75" customHeight="1">
      <c r="A25" s="13"/>
      <c r="B25" s="13"/>
      <c r="C25" s="13"/>
      <c r="D25" s="13"/>
      <c r="E25" s="13" t="s">
        <v>60</v>
      </c>
      <c r="F25" s="13"/>
      <c r="G25" s="13"/>
      <c r="H25" s="13"/>
      <c r="I25" s="13"/>
    </row>
    <row r="26" spans="1:16" ht="12.75" customHeight="1">
      <c r="A26" s="13"/>
      <c r="B26" s="13"/>
      <c r="C26" s="13"/>
      <c r="D26" s="13"/>
      <c r="E26" s="13" t="s">
        <v>61</v>
      </c>
      <c r="F26" s="13"/>
      <c r="G26" s="13"/>
      <c r="H26" s="13"/>
      <c r="I26" s="13">
        <v>0</v>
      </c>
      <c r="P26">
        <v>0</v>
      </c>
    </row>
    <row r="27" spans="1:16" ht="12.75" customHeight="1">
      <c r="A27" s="13"/>
      <c r="B27" s="13"/>
      <c r="C27" s="13"/>
      <c r="D27" s="13"/>
      <c r="E27" s="13" t="s">
        <v>62</v>
      </c>
      <c r="F27" s="13"/>
      <c r="G27" s="13"/>
      <c r="H27" s="13"/>
      <c r="I27" s="13">
        <f>I24+I26</f>
        <v>0</v>
      </c>
      <c r="P27">
        <f>P24+P26</f>
        <v>0</v>
      </c>
    </row>
    <row r="29" spans="1:16" ht="12.75" customHeight="1">
      <c r="A29" s="13"/>
      <c r="B29" s="13"/>
      <c r="C29" s="13"/>
      <c r="D29" s="13"/>
      <c r="E29" s="13" t="s">
        <v>62</v>
      </c>
      <c r="F29" s="13"/>
      <c r="G29" s="13"/>
      <c r="H29" s="13"/>
      <c r="I29" s="13">
        <f>I20+I27</f>
        <v>0</v>
      </c>
      <c r="P29">
        <f>P20+P27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5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63</v>
      </c>
      <c r="D5" s="5"/>
      <c r="E5" s="5" t="s">
        <v>64</v>
      </c>
    </row>
    <row r="6" spans="1:5" ht="12.75" customHeight="1">
      <c r="A6" t="s">
        <v>18</v>
      </c>
      <c r="C6" s="5" t="s">
        <v>65</v>
      </c>
      <c r="D6" s="5"/>
      <c r="E6" s="5" t="s">
        <v>66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67</v>
      </c>
      <c r="D12" s="6" t="s">
        <v>48</v>
      </c>
      <c r="E12" s="6" t="s">
        <v>68</v>
      </c>
      <c r="F12" s="6" t="s">
        <v>69</v>
      </c>
      <c r="G12" s="8">
        <v>531.52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63.75">
      <c r="E13" s="12" t="s">
        <v>70</v>
      </c>
    </row>
    <row r="14" ht="25.5">
      <c r="E14" s="12" t="s">
        <v>71</v>
      </c>
    </row>
    <row r="15" spans="1:16" ht="25.5">
      <c r="A15" s="6">
        <v>2</v>
      </c>
      <c r="B15" s="6" t="s">
        <v>46</v>
      </c>
      <c r="C15" s="6" t="s">
        <v>72</v>
      </c>
      <c r="D15" s="6" t="s">
        <v>48</v>
      </c>
      <c r="E15" s="6" t="s">
        <v>73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51</v>
      </c>
    </row>
    <row r="17" ht="12.75">
      <c r="E17" s="12" t="s">
        <v>52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9" ht="12.75" customHeight="1">
      <c r="A20" s="7"/>
      <c r="B20" s="7"/>
      <c r="C20" s="7" t="s">
        <v>25</v>
      </c>
      <c r="D20" s="7"/>
      <c r="E20" s="7" t="s">
        <v>74</v>
      </c>
      <c r="F20" s="7"/>
      <c r="G20" s="9"/>
      <c r="H20" s="7"/>
      <c r="I20" s="9"/>
    </row>
    <row r="21" spans="1:16" ht="25.5">
      <c r="A21" s="6">
        <v>3</v>
      </c>
      <c r="B21" s="6" t="s">
        <v>46</v>
      </c>
      <c r="C21" s="6" t="s">
        <v>75</v>
      </c>
      <c r="D21" s="6" t="s">
        <v>48</v>
      </c>
      <c r="E21" s="6" t="s">
        <v>76</v>
      </c>
      <c r="F21" s="6" t="s">
        <v>77</v>
      </c>
      <c r="G21" s="8">
        <v>4.2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2" t="s">
        <v>78</v>
      </c>
    </row>
    <row r="23" ht="63.75">
      <c r="E23" s="12" t="s">
        <v>79</v>
      </c>
    </row>
    <row r="24" spans="1:16" ht="12.75">
      <c r="A24" s="6">
        <v>4</v>
      </c>
      <c r="B24" s="6" t="s">
        <v>46</v>
      </c>
      <c r="C24" s="6" t="s">
        <v>80</v>
      </c>
      <c r="D24" s="6" t="s">
        <v>48</v>
      </c>
      <c r="E24" s="6" t="s">
        <v>81</v>
      </c>
      <c r="F24" s="6" t="s">
        <v>77</v>
      </c>
      <c r="G24" s="8">
        <v>177.6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2" t="s">
        <v>82</v>
      </c>
    </row>
    <row r="26" ht="63.75">
      <c r="E26" s="12" t="s">
        <v>79</v>
      </c>
    </row>
    <row r="27" spans="1:16" ht="12.75">
      <c r="A27" s="6">
        <v>5</v>
      </c>
      <c r="B27" s="6" t="s">
        <v>46</v>
      </c>
      <c r="C27" s="6" t="s">
        <v>83</v>
      </c>
      <c r="D27" s="6" t="s">
        <v>48</v>
      </c>
      <c r="E27" s="6" t="s">
        <v>84</v>
      </c>
      <c r="F27" s="6" t="s">
        <v>77</v>
      </c>
      <c r="G27" s="8">
        <v>40.8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85</v>
      </c>
    </row>
    <row r="29" ht="63.75">
      <c r="E29" s="12" t="s">
        <v>79</v>
      </c>
    </row>
    <row r="30" spans="1:16" ht="12.75">
      <c r="A30" s="6">
        <v>6</v>
      </c>
      <c r="B30" s="6" t="s">
        <v>46</v>
      </c>
      <c r="C30" s="6" t="s">
        <v>86</v>
      </c>
      <c r="D30" s="6" t="s">
        <v>48</v>
      </c>
      <c r="E30" s="6" t="s">
        <v>87</v>
      </c>
      <c r="F30" s="6" t="s">
        <v>88</v>
      </c>
      <c r="G30" s="8">
        <v>194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89</v>
      </c>
    </row>
    <row r="32" ht="63.75">
      <c r="E32" s="12" t="s">
        <v>79</v>
      </c>
    </row>
    <row r="33" spans="1:16" ht="12.75">
      <c r="A33" s="6">
        <v>7</v>
      </c>
      <c r="B33" s="6" t="s">
        <v>46</v>
      </c>
      <c r="C33" s="6" t="s">
        <v>90</v>
      </c>
      <c r="D33" s="6" t="s">
        <v>48</v>
      </c>
      <c r="E33" s="6" t="s">
        <v>91</v>
      </c>
      <c r="F33" s="6" t="s">
        <v>77</v>
      </c>
      <c r="G33" s="8">
        <v>180.54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38.25">
      <c r="E34" s="12" t="s">
        <v>92</v>
      </c>
    </row>
    <row r="35" ht="63.75">
      <c r="E35" s="12" t="s">
        <v>79</v>
      </c>
    </row>
    <row r="36" spans="1:16" ht="12.75">
      <c r="A36" s="6">
        <v>8</v>
      </c>
      <c r="B36" s="6" t="s">
        <v>46</v>
      </c>
      <c r="C36" s="6" t="s">
        <v>93</v>
      </c>
      <c r="D36" s="6" t="s">
        <v>48</v>
      </c>
      <c r="E36" s="6" t="s">
        <v>94</v>
      </c>
      <c r="F36" s="6" t="s">
        <v>77</v>
      </c>
      <c r="G36" s="8">
        <v>43.4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95</v>
      </c>
    </row>
    <row r="38" ht="25.5">
      <c r="E38" s="12" t="s">
        <v>96</v>
      </c>
    </row>
    <row r="39" spans="1:16" ht="25.5">
      <c r="A39" s="6">
        <v>9</v>
      </c>
      <c r="B39" s="6" t="s">
        <v>46</v>
      </c>
      <c r="C39" s="6" t="s">
        <v>97</v>
      </c>
      <c r="D39" s="6" t="s">
        <v>48</v>
      </c>
      <c r="E39" s="6" t="s">
        <v>98</v>
      </c>
      <c r="F39" s="6" t="s">
        <v>77</v>
      </c>
      <c r="G39" s="8">
        <v>42.8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63.75">
      <c r="E40" s="12" t="s">
        <v>99</v>
      </c>
    </row>
    <row r="41" ht="255">
      <c r="E41" s="12" t="s">
        <v>100</v>
      </c>
    </row>
    <row r="42" spans="1:16" ht="25.5">
      <c r="A42" s="6">
        <v>10</v>
      </c>
      <c r="B42" s="6" t="s">
        <v>46</v>
      </c>
      <c r="C42" s="6" t="s">
        <v>101</v>
      </c>
      <c r="D42" s="6" t="s">
        <v>48</v>
      </c>
      <c r="E42" s="6" t="s">
        <v>102</v>
      </c>
      <c r="F42" s="6" t="s">
        <v>77</v>
      </c>
      <c r="G42" s="8">
        <v>290.7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2" t="s">
        <v>103</v>
      </c>
    </row>
    <row r="44" ht="255">
      <c r="E44" s="12" t="s">
        <v>100</v>
      </c>
    </row>
    <row r="45" spans="1:16" ht="25.5">
      <c r="A45" s="6">
        <v>11</v>
      </c>
      <c r="B45" s="6" t="s">
        <v>46</v>
      </c>
      <c r="C45" s="6" t="s">
        <v>104</v>
      </c>
      <c r="D45" s="6" t="s">
        <v>48</v>
      </c>
      <c r="E45" s="6" t="s">
        <v>105</v>
      </c>
      <c r="F45" s="6" t="s">
        <v>77</v>
      </c>
      <c r="G45" s="8">
        <v>23.2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2" t="s">
        <v>106</v>
      </c>
    </row>
    <row r="47" ht="255">
      <c r="E47" s="12" t="s">
        <v>107</v>
      </c>
    </row>
    <row r="48" spans="1:16" ht="25.5">
      <c r="A48" s="6">
        <v>12</v>
      </c>
      <c r="B48" s="6" t="s">
        <v>46</v>
      </c>
      <c r="C48" s="6" t="s">
        <v>108</v>
      </c>
      <c r="D48" s="6" t="s">
        <v>48</v>
      </c>
      <c r="E48" s="6" t="s">
        <v>109</v>
      </c>
      <c r="F48" s="6" t="s">
        <v>77</v>
      </c>
      <c r="G48" s="8">
        <v>42.8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2" t="s">
        <v>110</v>
      </c>
    </row>
    <row r="50" ht="255">
      <c r="E50" s="12" t="s">
        <v>107</v>
      </c>
    </row>
    <row r="51" spans="1:16" ht="12.75">
      <c r="A51" s="6">
        <v>13</v>
      </c>
      <c r="B51" s="6" t="s">
        <v>46</v>
      </c>
      <c r="C51" s="6" t="s">
        <v>111</v>
      </c>
      <c r="D51" s="6" t="s">
        <v>48</v>
      </c>
      <c r="E51" s="6" t="s">
        <v>112</v>
      </c>
      <c r="F51" s="6" t="s">
        <v>77</v>
      </c>
      <c r="G51" s="8">
        <v>15.6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12.75">
      <c r="E52" s="12" t="s">
        <v>113</v>
      </c>
    </row>
    <row r="53" ht="255">
      <c r="E53" s="12" t="s">
        <v>114</v>
      </c>
    </row>
    <row r="54" spans="1:16" ht="12.75">
      <c r="A54" s="6">
        <v>14</v>
      </c>
      <c r="B54" s="6" t="s">
        <v>46</v>
      </c>
      <c r="C54" s="6" t="s">
        <v>115</v>
      </c>
      <c r="D54" s="6" t="s">
        <v>48</v>
      </c>
      <c r="E54" s="6" t="s">
        <v>116</v>
      </c>
      <c r="F54" s="6" t="s">
        <v>77</v>
      </c>
      <c r="G54" s="8">
        <v>15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2" t="s">
        <v>117</v>
      </c>
    </row>
    <row r="56" ht="242.25">
      <c r="E56" s="12" t="s">
        <v>118</v>
      </c>
    </row>
    <row r="57" spans="1:16" ht="12.75">
      <c r="A57" s="6">
        <v>15</v>
      </c>
      <c r="B57" s="6" t="s">
        <v>46</v>
      </c>
      <c r="C57" s="6" t="s">
        <v>119</v>
      </c>
      <c r="D57" s="6" t="s">
        <v>48</v>
      </c>
      <c r="E57" s="6" t="s">
        <v>120</v>
      </c>
      <c r="F57" s="6" t="s">
        <v>77</v>
      </c>
      <c r="G57" s="8">
        <v>376.9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38.25">
      <c r="E58" s="12" t="s">
        <v>121</v>
      </c>
    </row>
    <row r="59" ht="191.25">
      <c r="E59" s="12" t="s">
        <v>122</v>
      </c>
    </row>
    <row r="60" spans="1:16" ht="12.75">
      <c r="A60" s="6">
        <v>16</v>
      </c>
      <c r="B60" s="6" t="s">
        <v>46</v>
      </c>
      <c r="C60" s="6" t="s">
        <v>123</v>
      </c>
      <c r="D60" s="6" t="s">
        <v>48</v>
      </c>
      <c r="E60" s="6" t="s">
        <v>124</v>
      </c>
      <c r="F60" s="6" t="s">
        <v>77</v>
      </c>
      <c r="G60" s="8">
        <v>27.8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2" t="s">
        <v>125</v>
      </c>
    </row>
    <row r="62" ht="229.5">
      <c r="E62" s="12" t="s">
        <v>126</v>
      </c>
    </row>
    <row r="63" spans="1:16" ht="12.75">
      <c r="A63" s="6">
        <v>17</v>
      </c>
      <c r="B63" s="6" t="s">
        <v>46</v>
      </c>
      <c r="C63" s="6" t="s">
        <v>127</v>
      </c>
      <c r="D63" s="6" t="s">
        <v>48</v>
      </c>
      <c r="E63" s="6" t="s">
        <v>128</v>
      </c>
      <c r="F63" s="6" t="s">
        <v>77</v>
      </c>
      <c r="G63" s="8">
        <v>15.6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129</v>
      </c>
    </row>
    <row r="65" ht="229.5">
      <c r="E65" s="12" t="s">
        <v>130</v>
      </c>
    </row>
    <row r="66" spans="1:16" ht="12.75">
      <c r="A66" s="6">
        <v>18</v>
      </c>
      <c r="B66" s="6" t="s">
        <v>46</v>
      </c>
      <c r="C66" s="6" t="s">
        <v>131</v>
      </c>
      <c r="D66" s="6" t="s">
        <v>48</v>
      </c>
      <c r="E66" s="6" t="s">
        <v>132</v>
      </c>
      <c r="F66" s="6" t="s">
        <v>133</v>
      </c>
      <c r="G66" s="8">
        <v>702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12.75">
      <c r="E67" s="12" t="s">
        <v>134</v>
      </c>
    </row>
    <row r="68" ht="25.5">
      <c r="E68" s="12" t="s">
        <v>135</v>
      </c>
    </row>
    <row r="69" spans="1:16" ht="12.75">
      <c r="A69" s="6">
        <v>19</v>
      </c>
      <c r="B69" s="6" t="s">
        <v>46</v>
      </c>
      <c r="C69" s="6" t="s">
        <v>136</v>
      </c>
      <c r="D69" s="6" t="s">
        <v>48</v>
      </c>
      <c r="E69" s="6" t="s">
        <v>137</v>
      </c>
      <c r="F69" s="6" t="s">
        <v>77</v>
      </c>
      <c r="G69" s="8">
        <v>23.2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2" t="s">
        <v>138</v>
      </c>
    </row>
    <row r="71" ht="38.25">
      <c r="E71" s="12" t="s">
        <v>139</v>
      </c>
    </row>
    <row r="72" spans="1:16" ht="12.75">
      <c r="A72" s="6">
        <v>20</v>
      </c>
      <c r="B72" s="6" t="s">
        <v>46</v>
      </c>
      <c r="C72" s="6" t="s">
        <v>140</v>
      </c>
      <c r="D72" s="6" t="s">
        <v>48</v>
      </c>
      <c r="E72" s="6" t="s">
        <v>141</v>
      </c>
      <c r="F72" s="6" t="s">
        <v>133</v>
      </c>
      <c r="G72" s="8">
        <v>232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12.75">
      <c r="E73" s="12" t="s">
        <v>142</v>
      </c>
    </row>
    <row r="74" ht="25.5">
      <c r="E74" s="12" t="s">
        <v>143</v>
      </c>
    </row>
    <row r="75" spans="1:16" ht="12.75" customHeight="1">
      <c r="A75" s="13"/>
      <c r="B75" s="13"/>
      <c r="C75" s="13" t="s">
        <v>25</v>
      </c>
      <c r="D75" s="13"/>
      <c r="E75" s="13" t="s">
        <v>74</v>
      </c>
      <c r="F75" s="13"/>
      <c r="G75" s="13"/>
      <c r="H75" s="13"/>
      <c r="I75" s="13">
        <f>SUM(I21:I74)</f>
        <v>0</v>
      </c>
      <c r="P75">
        <f>SUM(P21:P74)</f>
        <v>0</v>
      </c>
    </row>
    <row r="77" spans="1:9" ht="12.75" customHeight="1">
      <c r="A77" s="7"/>
      <c r="B77" s="7"/>
      <c r="C77" s="7" t="s">
        <v>36</v>
      </c>
      <c r="D77" s="7"/>
      <c r="E77" s="7" t="s">
        <v>144</v>
      </c>
      <c r="F77" s="7"/>
      <c r="G77" s="9"/>
      <c r="H77" s="7"/>
      <c r="I77" s="9"/>
    </row>
    <row r="78" spans="1:16" ht="12.75">
      <c r="A78" s="6">
        <v>21</v>
      </c>
      <c r="B78" s="6" t="s">
        <v>46</v>
      </c>
      <c r="C78" s="6" t="s">
        <v>145</v>
      </c>
      <c r="D78" s="6" t="s">
        <v>48</v>
      </c>
      <c r="E78" s="6" t="s">
        <v>146</v>
      </c>
      <c r="F78" s="6" t="s">
        <v>88</v>
      </c>
      <c r="G78" s="8">
        <v>209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2" t="s">
        <v>147</v>
      </c>
    </row>
    <row r="80" ht="178.5">
      <c r="E80" s="12" t="s">
        <v>148</v>
      </c>
    </row>
    <row r="81" spans="1:16" ht="12.75" customHeight="1">
      <c r="A81" s="13"/>
      <c r="B81" s="13"/>
      <c r="C81" s="13" t="s">
        <v>36</v>
      </c>
      <c r="D81" s="13"/>
      <c r="E81" s="13" t="s">
        <v>144</v>
      </c>
      <c r="F81" s="13"/>
      <c r="G81" s="13"/>
      <c r="H81" s="13"/>
      <c r="I81" s="13">
        <f>SUM(I78:I80)</f>
        <v>0</v>
      </c>
      <c r="P81">
        <f>SUM(P78:P80)</f>
        <v>0</v>
      </c>
    </row>
    <row r="83" spans="1:9" ht="12.75" customHeight="1">
      <c r="A83" s="7"/>
      <c r="B83" s="7"/>
      <c r="C83" s="7" t="s">
        <v>39</v>
      </c>
      <c r="D83" s="7"/>
      <c r="E83" s="7" t="s">
        <v>149</v>
      </c>
      <c r="F83" s="7"/>
      <c r="G83" s="9"/>
      <c r="H83" s="7"/>
      <c r="I83" s="9"/>
    </row>
    <row r="84" spans="1:16" ht="12.75">
      <c r="A84" s="6">
        <v>22</v>
      </c>
      <c r="B84" s="6" t="s">
        <v>46</v>
      </c>
      <c r="C84" s="6" t="s">
        <v>150</v>
      </c>
      <c r="D84" s="6" t="s">
        <v>48</v>
      </c>
      <c r="E84" s="6" t="s">
        <v>151</v>
      </c>
      <c r="F84" s="6" t="s">
        <v>77</v>
      </c>
      <c r="G84" s="8">
        <v>3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2" t="s">
        <v>152</v>
      </c>
    </row>
    <row r="86" ht="127.5">
      <c r="E86" s="12" t="s">
        <v>153</v>
      </c>
    </row>
    <row r="87" spans="1:16" ht="25.5">
      <c r="A87" s="6">
        <v>23</v>
      </c>
      <c r="B87" s="6" t="s">
        <v>46</v>
      </c>
      <c r="C87" s="6" t="s">
        <v>154</v>
      </c>
      <c r="D87" s="6" t="s">
        <v>48</v>
      </c>
      <c r="E87" s="6" t="s">
        <v>155</v>
      </c>
      <c r="F87" s="6" t="s">
        <v>77</v>
      </c>
      <c r="G87" s="8">
        <v>110.7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2" t="s">
        <v>156</v>
      </c>
    </row>
    <row r="89" ht="127.5">
      <c r="E89" s="12" t="s">
        <v>153</v>
      </c>
    </row>
    <row r="90" spans="1:16" ht="12.75">
      <c r="A90" s="6">
        <v>24</v>
      </c>
      <c r="B90" s="6" t="s">
        <v>46</v>
      </c>
      <c r="C90" s="6" t="s">
        <v>157</v>
      </c>
      <c r="D90" s="6" t="s">
        <v>48</v>
      </c>
      <c r="E90" s="6" t="s">
        <v>158</v>
      </c>
      <c r="F90" s="6" t="s">
        <v>77</v>
      </c>
      <c r="G90" s="8">
        <v>175.5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38.25">
      <c r="E91" s="12" t="s">
        <v>159</v>
      </c>
    </row>
    <row r="92" ht="51">
      <c r="E92" s="12" t="s">
        <v>160</v>
      </c>
    </row>
    <row r="93" spans="1:16" ht="12.75">
      <c r="A93" s="6">
        <v>25</v>
      </c>
      <c r="B93" s="6" t="s">
        <v>46</v>
      </c>
      <c r="C93" s="6" t="s">
        <v>161</v>
      </c>
      <c r="D93" s="6" t="s">
        <v>48</v>
      </c>
      <c r="E93" s="6" t="s">
        <v>162</v>
      </c>
      <c r="F93" s="6" t="s">
        <v>77</v>
      </c>
      <c r="G93" s="8">
        <v>1.95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12.75">
      <c r="E94" s="12" t="s">
        <v>163</v>
      </c>
    </row>
    <row r="95" ht="102">
      <c r="E95" s="12" t="s">
        <v>164</v>
      </c>
    </row>
    <row r="96" spans="1:16" ht="12.75">
      <c r="A96" s="6">
        <v>26</v>
      </c>
      <c r="B96" s="6" t="s">
        <v>46</v>
      </c>
      <c r="C96" s="6" t="s">
        <v>165</v>
      </c>
      <c r="D96" s="6" t="s">
        <v>48</v>
      </c>
      <c r="E96" s="6" t="s">
        <v>166</v>
      </c>
      <c r="F96" s="6" t="s">
        <v>77</v>
      </c>
      <c r="G96" s="8">
        <v>0.9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2" t="s">
        <v>167</v>
      </c>
    </row>
    <row r="98" ht="102">
      <c r="E98" s="12" t="s">
        <v>164</v>
      </c>
    </row>
    <row r="99" spans="1:16" ht="12.75">
      <c r="A99" s="6">
        <v>27</v>
      </c>
      <c r="B99" s="6" t="s">
        <v>46</v>
      </c>
      <c r="C99" s="6" t="s">
        <v>168</v>
      </c>
      <c r="D99" s="6" t="s">
        <v>48</v>
      </c>
      <c r="E99" s="6" t="s">
        <v>169</v>
      </c>
      <c r="F99" s="6" t="s">
        <v>133</v>
      </c>
      <c r="G99" s="8">
        <v>616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2" t="s">
        <v>170</v>
      </c>
    </row>
    <row r="101" ht="51">
      <c r="E101" s="12" t="s">
        <v>171</v>
      </c>
    </row>
    <row r="102" spans="1:16" ht="25.5">
      <c r="A102" s="6">
        <v>28</v>
      </c>
      <c r="B102" s="6" t="s">
        <v>46</v>
      </c>
      <c r="C102" s="6" t="s">
        <v>172</v>
      </c>
      <c r="D102" s="6" t="s">
        <v>48</v>
      </c>
      <c r="E102" s="6" t="s">
        <v>173</v>
      </c>
      <c r="F102" s="6" t="s">
        <v>133</v>
      </c>
      <c r="G102" s="8">
        <v>2984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38.25">
      <c r="E103" s="12" t="s">
        <v>174</v>
      </c>
    </row>
    <row r="104" ht="51">
      <c r="E104" s="12" t="s">
        <v>171</v>
      </c>
    </row>
    <row r="105" spans="1:16" ht="25.5">
      <c r="A105" s="6">
        <v>29</v>
      </c>
      <c r="B105" s="6" t="s">
        <v>46</v>
      </c>
      <c r="C105" s="6" t="s">
        <v>175</v>
      </c>
      <c r="D105" s="6" t="s">
        <v>48</v>
      </c>
      <c r="E105" s="6" t="s">
        <v>176</v>
      </c>
      <c r="F105" s="6" t="s">
        <v>133</v>
      </c>
      <c r="G105" s="8">
        <v>513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177</v>
      </c>
    </row>
    <row r="107" ht="51">
      <c r="E107" s="12" t="s">
        <v>178</v>
      </c>
    </row>
    <row r="108" spans="1:16" ht="12.75">
      <c r="A108" s="6">
        <v>30</v>
      </c>
      <c r="B108" s="6" t="s">
        <v>46</v>
      </c>
      <c r="C108" s="6" t="s">
        <v>179</v>
      </c>
      <c r="D108" s="6" t="s">
        <v>48</v>
      </c>
      <c r="E108" s="6" t="s">
        <v>180</v>
      </c>
      <c r="F108" s="6" t="s">
        <v>77</v>
      </c>
      <c r="G108" s="8">
        <v>70.92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2" t="s">
        <v>181</v>
      </c>
    </row>
    <row r="110" ht="140.25">
      <c r="E110" s="12" t="s">
        <v>182</v>
      </c>
    </row>
    <row r="111" spans="1:16" ht="12.75">
      <c r="A111" s="6">
        <v>31</v>
      </c>
      <c r="B111" s="6" t="s">
        <v>46</v>
      </c>
      <c r="C111" s="6" t="s">
        <v>183</v>
      </c>
      <c r="D111" s="6" t="s">
        <v>48</v>
      </c>
      <c r="E111" s="6" t="s">
        <v>184</v>
      </c>
      <c r="F111" s="6" t="s">
        <v>77</v>
      </c>
      <c r="G111" s="8">
        <v>109.62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38.25">
      <c r="E112" s="12" t="s">
        <v>185</v>
      </c>
    </row>
    <row r="113" ht="140.25">
      <c r="E113" s="12" t="s">
        <v>182</v>
      </c>
    </row>
    <row r="114" spans="1:16" ht="12.75">
      <c r="A114" s="6">
        <v>32</v>
      </c>
      <c r="B114" s="6" t="s">
        <v>46</v>
      </c>
      <c r="C114" s="6" t="s">
        <v>186</v>
      </c>
      <c r="D114" s="6" t="s">
        <v>48</v>
      </c>
      <c r="E114" s="6" t="s">
        <v>187</v>
      </c>
      <c r="F114" s="6" t="s">
        <v>133</v>
      </c>
      <c r="G114" s="8">
        <v>48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2" t="s">
        <v>188</v>
      </c>
    </row>
    <row r="116" ht="140.25">
      <c r="E116" s="12" t="s">
        <v>189</v>
      </c>
    </row>
    <row r="117" spans="1:16" ht="12.75">
      <c r="A117" s="6">
        <v>33</v>
      </c>
      <c r="B117" s="6" t="s">
        <v>46</v>
      </c>
      <c r="C117" s="6" t="s">
        <v>190</v>
      </c>
      <c r="D117" s="6" t="s">
        <v>48</v>
      </c>
      <c r="E117" s="6" t="s">
        <v>191</v>
      </c>
      <c r="F117" s="6" t="s">
        <v>133</v>
      </c>
      <c r="G117" s="8">
        <v>2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2" t="s">
        <v>192</v>
      </c>
    </row>
    <row r="119" ht="140.25">
      <c r="E119" s="12" t="s">
        <v>189</v>
      </c>
    </row>
    <row r="120" spans="1:16" ht="12.75">
      <c r="A120" s="6">
        <v>34</v>
      </c>
      <c r="B120" s="6" t="s">
        <v>46</v>
      </c>
      <c r="C120" s="6" t="s">
        <v>193</v>
      </c>
      <c r="D120" s="6" t="s">
        <v>48</v>
      </c>
      <c r="E120" s="6" t="s">
        <v>194</v>
      </c>
      <c r="F120" s="6" t="s">
        <v>88</v>
      </c>
      <c r="G120" s="8">
        <v>3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2" t="s">
        <v>195</v>
      </c>
    </row>
    <row r="122" ht="38.25">
      <c r="E122" s="12" t="s">
        <v>196</v>
      </c>
    </row>
    <row r="123" spans="1:16" ht="12.75" customHeight="1">
      <c r="A123" s="13"/>
      <c r="B123" s="13"/>
      <c r="C123" s="13" t="s">
        <v>39</v>
      </c>
      <c r="D123" s="13"/>
      <c r="E123" s="13" t="s">
        <v>149</v>
      </c>
      <c r="F123" s="13"/>
      <c r="G123" s="13"/>
      <c r="H123" s="13"/>
      <c r="I123" s="13">
        <f>SUM(I84:I122)</f>
        <v>0</v>
      </c>
      <c r="P123">
        <f>SUM(P84:P122)</f>
        <v>0</v>
      </c>
    </row>
    <row r="125" spans="1:9" ht="12.75" customHeight="1">
      <c r="A125" s="7"/>
      <c r="B125" s="7"/>
      <c r="C125" s="7" t="s">
        <v>41</v>
      </c>
      <c r="D125" s="7"/>
      <c r="E125" s="7" t="s">
        <v>197</v>
      </c>
      <c r="F125" s="7"/>
      <c r="G125" s="9"/>
      <c r="H125" s="7"/>
      <c r="I125" s="9"/>
    </row>
    <row r="126" spans="1:16" ht="38.25">
      <c r="A126" s="6">
        <v>35</v>
      </c>
      <c r="B126" s="6" t="s">
        <v>46</v>
      </c>
      <c r="C126" s="6" t="s">
        <v>198</v>
      </c>
      <c r="D126" s="6" t="s">
        <v>48</v>
      </c>
      <c r="E126" s="6" t="s">
        <v>199</v>
      </c>
      <c r="F126" s="6" t="s">
        <v>200</v>
      </c>
      <c r="G126" s="8">
        <v>1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51</v>
      </c>
    </row>
    <row r="128" ht="12.75">
      <c r="E128" s="12" t="s">
        <v>48</v>
      </c>
    </row>
    <row r="129" spans="1:16" ht="12.75" customHeight="1">
      <c r="A129" s="13"/>
      <c r="B129" s="13"/>
      <c r="C129" s="13" t="s">
        <v>41</v>
      </c>
      <c r="D129" s="13"/>
      <c r="E129" s="13" t="s">
        <v>197</v>
      </c>
      <c r="F129" s="13"/>
      <c r="G129" s="13"/>
      <c r="H129" s="13"/>
      <c r="I129" s="13">
        <f>SUM(I126:I128)</f>
        <v>0</v>
      </c>
      <c r="P129">
        <f>SUM(P126:P128)</f>
        <v>0</v>
      </c>
    </row>
    <row r="131" spans="1:9" ht="12.75" customHeight="1">
      <c r="A131" s="7"/>
      <c r="B131" s="7"/>
      <c r="C131" s="7" t="s">
        <v>42</v>
      </c>
      <c r="D131" s="7"/>
      <c r="E131" s="7" t="s">
        <v>201</v>
      </c>
      <c r="F131" s="7"/>
      <c r="G131" s="9"/>
      <c r="H131" s="7"/>
      <c r="I131" s="9"/>
    </row>
    <row r="132" spans="1:16" ht="25.5">
      <c r="A132" s="6">
        <v>36</v>
      </c>
      <c r="B132" s="6" t="s">
        <v>46</v>
      </c>
      <c r="C132" s="6" t="s">
        <v>202</v>
      </c>
      <c r="D132" s="6" t="s">
        <v>48</v>
      </c>
      <c r="E132" s="6" t="s">
        <v>203</v>
      </c>
      <c r="F132" s="6" t="s">
        <v>88</v>
      </c>
      <c r="G132" s="8">
        <v>6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12.75">
      <c r="E133" s="12" t="s">
        <v>204</v>
      </c>
    </row>
    <row r="134" ht="242.25">
      <c r="E134" s="12" t="s">
        <v>205</v>
      </c>
    </row>
    <row r="135" spans="1:16" ht="12.75">
      <c r="A135" s="6">
        <v>37</v>
      </c>
      <c r="B135" s="6" t="s">
        <v>46</v>
      </c>
      <c r="C135" s="6" t="s">
        <v>206</v>
      </c>
      <c r="D135" s="6" t="s">
        <v>48</v>
      </c>
      <c r="E135" s="6" t="s">
        <v>207</v>
      </c>
      <c r="F135" s="6" t="s">
        <v>208</v>
      </c>
      <c r="G135" s="8">
        <v>3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2" t="s">
        <v>209</v>
      </c>
    </row>
    <row r="137" ht="89.25">
      <c r="E137" s="12" t="s">
        <v>210</v>
      </c>
    </row>
    <row r="138" spans="1:16" ht="12.75">
      <c r="A138" s="6">
        <v>38</v>
      </c>
      <c r="B138" s="6" t="s">
        <v>46</v>
      </c>
      <c r="C138" s="6" t="s">
        <v>211</v>
      </c>
      <c r="D138" s="6" t="s">
        <v>48</v>
      </c>
      <c r="E138" s="6" t="s">
        <v>212</v>
      </c>
      <c r="F138" s="6" t="s">
        <v>208</v>
      </c>
      <c r="G138" s="8">
        <v>3</v>
      </c>
      <c r="H138" s="11"/>
      <c r="I138" s="10">
        <f>ROUND((H138*G138),2)</f>
        <v>0</v>
      </c>
      <c r="O138">
        <f>rekapitulace!H8</f>
        <v>21</v>
      </c>
      <c r="P138">
        <f>ROUND(O138/100*I138,2)</f>
        <v>0</v>
      </c>
    </row>
    <row r="139" ht="12.75">
      <c r="E139" s="12" t="s">
        <v>209</v>
      </c>
    </row>
    <row r="140" ht="76.5">
      <c r="E140" s="12" t="s">
        <v>213</v>
      </c>
    </row>
    <row r="141" spans="1:16" ht="12.75">
      <c r="A141" s="6">
        <v>39</v>
      </c>
      <c r="B141" s="6" t="s">
        <v>46</v>
      </c>
      <c r="C141" s="6" t="s">
        <v>214</v>
      </c>
      <c r="D141" s="6" t="s">
        <v>48</v>
      </c>
      <c r="E141" s="6" t="s">
        <v>215</v>
      </c>
      <c r="F141" s="6" t="s">
        <v>208</v>
      </c>
      <c r="G141" s="8">
        <v>11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12.75">
      <c r="E142" s="12" t="s">
        <v>216</v>
      </c>
    </row>
    <row r="143" ht="25.5">
      <c r="E143" s="12" t="s">
        <v>217</v>
      </c>
    </row>
    <row r="144" spans="1:16" ht="12.75" customHeight="1">
      <c r="A144" s="13"/>
      <c r="B144" s="13"/>
      <c r="C144" s="13" t="s">
        <v>42</v>
      </c>
      <c r="D144" s="13"/>
      <c r="E144" s="13" t="s">
        <v>201</v>
      </c>
      <c r="F144" s="13"/>
      <c r="G144" s="13"/>
      <c r="H144" s="13"/>
      <c r="I144" s="13">
        <f>SUM(I132:I143)</f>
        <v>0</v>
      </c>
      <c r="P144">
        <f>SUM(P132:P143)</f>
        <v>0</v>
      </c>
    </row>
    <row r="146" spans="1:9" ht="12.75" customHeight="1">
      <c r="A146" s="7"/>
      <c r="B146" s="7"/>
      <c r="C146" s="7" t="s">
        <v>43</v>
      </c>
      <c r="D146" s="7"/>
      <c r="E146" s="7" t="s">
        <v>218</v>
      </c>
      <c r="F146" s="7"/>
      <c r="G146" s="9"/>
      <c r="H146" s="7"/>
      <c r="I146" s="9"/>
    </row>
    <row r="147" spans="1:16" ht="38.25">
      <c r="A147" s="6">
        <v>40</v>
      </c>
      <c r="B147" s="6" t="s">
        <v>46</v>
      </c>
      <c r="C147" s="6" t="s">
        <v>219</v>
      </c>
      <c r="D147" s="6" t="s">
        <v>48</v>
      </c>
      <c r="E147" s="6" t="s">
        <v>220</v>
      </c>
      <c r="F147" s="6" t="s">
        <v>208</v>
      </c>
      <c r="G147" s="8">
        <v>5</v>
      </c>
      <c r="H147" s="11"/>
      <c r="I147" s="10">
        <f>ROUND((H147*G147),2)</f>
        <v>0</v>
      </c>
      <c r="O147">
        <f>rekapitulace!H8</f>
        <v>21</v>
      </c>
      <c r="P147">
        <f>ROUND(O147/100*I147,2)</f>
        <v>0</v>
      </c>
    </row>
    <row r="148" ht="12.75">
      <c r="E148" s="12" t="s">
        <v>221</v>
      </c>
    </row>
    <row r="149" ht="63.75">
      <c r="E149" s="12" t="s">
        <v>222</v>
      </c>
    </row>
    <row r="150" spans="1:16" ht="38.25">
      <c r="A150" s="6">
        <v>41</v>
      </c>
      <c r="B150" s="6" t="s">
        <v>46</v>
      </c>
      <c r="C150" s="6" t="s">
        <v>223</v>
      </c>
      <c r="D150" s="6" t="s">
        <v>48</v>
      </c>
      <c r="E150" s="6" t="s">
        <v>224</v>
      </c>
      <c r="F150" s="6" t="s">
        <v>208</v>
      </c>
      <c r="G150" s="8">
        <v>5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2" t="s">
        <v>225</v>
      </c>
    </row>
    <row r="152" ht="25.5">
      <c r="E152" s="12" t="s">
        <v>226</v>
      </c>
    </row>
    <row r="153" spans="1:16" ht="25.5">
      <c r="A153" s="6">
        <v>42</v>
      </c>
      <c r="B153" s="6" t="s">
        <v>46</v>
      </c>
      <c r="C153" s="6" t="s">
        <v>227</v>
      </c>
      <c r="D153" s="6" t="s">
        <v>48</v>
      </c>
      <c r="E153" s="6" t="s">
        <v>228</v>
      </c>
      <c r="F153" s="6" t="s">
        <v>208</v>
      </c>
      <c r="G153" s="8">
        <v>2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2" t="s">
        <v>229</v>
      </c>
    </row>
    <row r="155" ht="63.75">
      <c r="E155" s="12" t="s">
        <v>222</v>
      </c>
    </row>
    <row r="156" spans="1:16" ht="38.25">
      <c r="A156" s="6">
        <v>43</v>
      </c>
      <c r="B156" s="6" t="s">
        <v>46</v>
      </c>
      <c r="C156" s="6" t="s">
        <v>230</v>
      </c>
      <c r="D156" s="6" t="s">
        <v>48</v>
      </c>
      <c r="E156" s="6" t="s">
        <v>231</v>
      </c>
      <c r="F156" s="6" t="s">
        <v>208</v>
      </c>
      <c r="G156" s="8">
        <v>2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12.75">
      <c r="E157" s="12" t="s">
        <v>232</v>
      </c>
    </row>
    <row r="158" ht="25.5">
      <c r="E158" s="12" t="s">
        <v>226</v>
      </c>
    </row>
    <row r="159" spans="1:16" ht="12.75">
      <c r="A159" s="6">
        <v>44</v>
      </c>
      <c r="B159" s="6" t="s">
        <v>46</v>
      </c>
      <c r="C159" s="6" t="s">
        <v>233</v>
      </c>
      <c r="D159" s="6" t="s">
        <v>48</v>
      </c>
      <c r="E159" s="6" t="s">
        <v>234</v>
      </c>
      <c r="F159" s="6" t="s">
        <v>133</v>
      </c>
      <c r="G159" s="8">
        <v>10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12.75">
      <c r="E160" s="12" t="s">
        <v>235</v>
      </c>
    </row>
    <row r="161" ht="38.25">
      <c r="E161" s="12" t="s">
        <v>236</v>
      </c>
    </row>
    <row r="162" spans="1:16" ht="12.75">
      <c r="A162" s="6">
        <v>45</v>
      </c>
      <c r="B162" s="6" t="s">
        <v>46</v>
      </c>
      <c r="C162" s="6" t="s">
        <v>237</v>
      </c>
      <c r="D162" s="6" t="s">
        <v>48</v>
      </c>
      <c r="E162" s="6" t="s">
        <v>238</v>
      </c>
      <c r="F162" s="6" t="s">
        <v>88</v>
      </c>
      <c r="G162" s="8">
        <v>111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12.75">
      <c r="E163" s="12" t="s">
        <v>239</v>
      </c>
    </row>
    <row r="164" ht="51">
      <c r="E164" s="12" t="s">
        <v>240</v>
      </c>
    </row>
    <row r="165" spans="1:16" ht="25.5">
      <c r="A165" s="6">
        <v>46</v>
      </c>
      <c r="B165" s="6" t="s">
        <v>46</v>
      </c>
      <c r="C165" s="6" t="s">
        <v>241</v>
      </c>
      <c r="D165" s="6" t="s">
        <v>48</v>
      </c>
      <c r="E165" s="6" t="s">
        <v>242</v>
      </c>
      <c r="F165" s="6" t="s">
        <v>88</v>
      </c>
      <c r="G165" s="8">
        <v>307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2" t="s">
        <v>243</v>
      </c>
    </row>
    <row r="167" ht="51">
      <c r="E167" s="12" t="s">
        <v>240</v>
      </c>
    </row>
    <row r="168" spans="1:16" ht="12.75">
      <c r="A168" s="6">
        <v>47</v>
      </c>
      <c r="B168" s="6" t="s">
        <v>46</v>
      </c>
      <c r="C168" s="6" t="s">
        <v>244</v>
      </c>
      <c r="D168" s="6" t="s">
        <v>48</v>
      </c>
      <c r="E168" s="6" t="s">
        <v>245</v>
      </c>
      <c r="F168" s="6" t="s">
        <v>88</v>
      </c>
      <c r="G168" s="8">
        <v>62</v>
      </c>
      <c r="H168" s="11"/>
      <c r="I168" s="10">
        <f>ROUND((H168*G168),2)</f>
        <v>0</v>
      </c>
      <c r="O168">
        <f>rekapitulace!H8</f>
        <v>21</v>
      </c>
      <c r="P168">
        <f>ROUND(O168/100*I168,2)</f>
        <v>0</v>
      </c>
    </row>
    <row r="169" ht="12.75">
      <c r="E169" s="12" t="s">
        <v>246</v>
      </c>
    </row>
    <row r="170" ht="12.75">
      <c r="E170" s="12" t="s">
        <v>247</v>
      </c>
    </row>
    <row r="171" spans="1:16" ht="12.75">
      <c r="A171" s="6">
        <v>48</v>
      </c>
      <c r="B171" s="6" t="s">
        <v>46</v>
      </c>
      <c r="C171" s="6" t="s">
        <v>248</v>
      </c>
      <c r="D171" s="6" t="s">
        <v>48</v>
      </c>
      <c r="E171" s="6" t="s">
        <v>249</v>
      </c>
      <c r="F171" s="6" t="s">
        <v>133</v>
      </c>
      <c r="G171" s="8">
        <v>1826.19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38.25">
      <c r="E172" s="12" t="s">
        <v>250</v>
      </c>
    </row>
    <row r="173" ht="12.75">
      <c r="E173" s="12" t="s">
        <v>251</v>
      </c>
    </row>
    <row r="174" spans="1:16" ht="12.75" customHeight="1">
      <c r="A174" s="13"/>
      <c r="B174" s="13"/>
      <c r="C174" s="13" t="s">
        <v>43</v>
      </c>
      <c r="D174" s="13"/>
      <c r="E174" s="13" t="s">
        <v>218</v>
      </c>
      <c r="F174" s="13"/>
      <c r="G174" s="13"/>
      <c r="H174" s="13"/>
      <c r="I174" s="13">
        <f>SUM(I147:I173)</f>
        <v>0</v>
      </c>
      <c r="P174">
        <f>SUM(P147:P173)</f>
        <v>0</v>
      </c>
    </row>
    <row r="176" spans="1:16" ht="12.75" customHeight="1">
      <c r="A176" s="13"/>
      <c r="B176" s="13"/>
      <c r="C176" s="13"/>
      <c r="D176" s="13"/>
      <c r="E176" s="13" t="s">
        <v>56</v>
      </c>
      <c r="F176" s="13"/>
      <c r="G176" s="13"/>
      <c r="H176" s="13"/>
      <c r="I176" s="13">
        <f>+I18+I75+I81+I123+I129+I144+I174</f>
        <v>0</v>
      </c>
      <c r="P176">
        <f>+P18+P75+P81+P123+P129+P144+P174</f>
        <v>0</v>
      </c>
    </row>
    <row r="178" spans="1:9" ht="12.75" customHeight="1">
      <c r="A178" s="7" t="s">
        <v>57</v>
      </c>
      <c r="B178" s="7"/>
      <c r="C178" s="7"/>
      <c r="D178" s="7"/>
      <c r="E178" s="7"/>
      <c r="F178" s="7"/>
      <c r="G178" s="7"/>
      <c r="H178" s="7"/>
      <c r="I178" s="7"/>
    </row>
    <row r="179" spans="1:9" ht="12.75" customHeight="1">
      <c r="A179" s="7"/>
      <c r="B179" s="7"/>
      <c r="C179" s="7"/>
      <c r="D179" s="7"/>
      <c r="E179" s="7" t="s">
        <v>58</v>
      </c>
      <c r="F179" s="7"/>
      <c r="G179" s="7"/>
      <c r="H179" s="7"/>
      <c r="I179" s="7"/>
    </row>
    <row r="180" spans="1:16" ht="12.75" customHeight="1">
      <c r="A180" s="13"/>
      <c r="B180" s="13"/>
      <c r="C180" s="13"/>
      <c r="D180" s="13"/>
      <c r="E180" s="13" t="s">
        <v>59</v>
      </c>
      <c r="F180" s="13"/>
      <c r="G180" s="13"/>
      <c r="H180" s="13"/>
      <c r="I180" s="13">
        <v>0</v>
      </c>
      <c r="P180">
        <v>0</v>
      </c>
    </row>
    <row r="181" spans="1:9" ht="12.75" customHeight="1">
      <c r="A181" s="13"/>
      <c r="B181" s="13"/>
      <c r="C181" s="13"/>
      <c r="D181" s="13"/>
      <c r="E181" s="13" t="s">
        <v>60</v>
      </c>
      <c r="F181" s="13"/>
      <c r="G181" s="13"/>
      <c r="H181" s="13"/>
      <c r="I181" s="13"/>
    </row>
    <row r="182" spans="1:16" ht="12.75" customHeight="1">
      <c r="A182" s="13"/>
      <c r="B182" s="13"/>
      <c r="C182" s="13"/>
      <c r="D182" s="13"/>
      <c r="E182" s="13" t="s">
        <v>61</v>
      </c>
      <c r="F182" s="13"/>
      <c r="G182" s="13"/>
      <c r="H182" s="13"/>
      <c r="I182" s="13">
        <v>0</v>
      </c>
      <c r="P182">
        <v>0</v>
      </c>
    </row>
    <row r="183" spans="1:16" ht="12.75" customHeight="1">
      <c r="A183" s="13"/>
      <c r="B183" s="13"/>
      <c r="C183" s="13"/>
      <c r="D183" s="13"/>
      <c r="E183" s="13" t="s">
        <v>62</v>
      </c>
      <c r="F183" s="13"/>
      <c r="G183" s="13"/>
      <c r="H183" s="13"/>
      <c r="I183" s="13">
        <f>I180+I182</f>
        <v>0</v>
      </c>
      <c r="P183">
        <f>P180+P182</f>
        <v>0</v>
      </c>
    </row>
    <row r="185" spans="1:16" ht="12.75" customHeight="1">
      <c r="A185" s="13"/>
      <c r="B185" s="13"/>
      <c r="C185" s="13"/>
      <c r="D185" s="13"/>
      <c r="E185" s="13" t="s">
        <v>62</v>
      </c>
      <c r="F185" s="13"/>
      <c r="G185" s="13"/>
      <c r="H185" s="13"/>
      <c r="I185" s="13">
        <f>I176+I183</f>
        <v>0</v>
      </c>
      <c r="P185">
        <f>P176+P183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63</v>
      </c>
      <c r="D5" s="5"/>
      <c r="E5" s="5" t="s">
        <v>64</v>
      </c>
    </row>
    <row r="6" spans="1:5" ht="12.75" customHeight="1">
      <c r="A6" t="s">
        <v>18</v>
      </c>
      <c r="C6" s="5" t="s">
        <v>252</v>
      </c>
      <c r="D6" s="5"/>
      <c r="E6" s="5" t="s">
        <v>253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25</v>
      </c>
      <c r="D11" s="7"/>
      <c r="E11" s="7" t="s">
        <v>74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101</v>
      </c>
      <c r="D12" s="6" t="s">
        <v>48</v>
      </c>
      <c r="E12" s="6" t="s">
        <v>254</v>
      </c>
      <c r="F12" s="6" t="s">
        <v>77</v>
      </c>
      <c r="G12" s="8">
        <v>26.25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2" t="s">
        <v>255</v>
      </c>
    </row>
    <row r="14" ht="255">
      <c r="E14" s="12" t="s">
        <v>100</v>
      </c>
    </row>
    <row r="15" spans="1:16" ht="25.5">
      <c r="A15" s="6">
        <v>2</v>
      </c>
      <c r="B15" s="6" t="s">
        <v>46</v>
      </c>
      <c r="C15" s="6" t="s">
        <v>104</v>
      </c>
      <c r="D15" s="6" t="s">
        <v>48</v>
      </c>
      <c r="E15" s="6" t="s">
        <v>105</v>
      </c>
      <c r="F15" s="6" t="s">
        <v>77</v>
      </c>
      <c r="G15" s="8">
        <v>10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256</v>
      </c>
    </row>
    <row r="17" ht="255">
      <c r="E17" s="12" t="s">
        <v>107</v>
      </c>
    </row>
    <row r="18" spans="1:16" ht="12.75">
      <c r="A18" s="6">
        <v>3</v>
      </c>
      <c r="B18" s="6" t="s">
        <v>46</v>
      </c>
      <c r="C18" s="6" t="s">
        <v>119</v>
      </c>
      <c r="D18" s="6" t="s">
        <v>48</v>
      </c>
      <c r="E18" s="6" t="s">
        <v>120</v>
      </c>
      <c r="F18" s="6" t="s">
        <v>77</v>
      </c>
      <c r="G18" s="8">
        <v>26.25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2" t="s">
        <v>257</v>
      </c>
    </row>
    <row r="20" ht="191.25">
      <c r="E20" s="12" t="s">
        <v>122</v>
      </c>
    </row>
    <row r="21" spans="1:16" ht="12.75">
      <c r="A21" s="6">
        <v>4</v>
      </c>
      <c r="B21" s="6" t="s">
        <v>46</v>
      </c>
      <c r="C21" s="6" t="s">
        <v>136</v>
      </c>
      <c r="D21" s="6" t="s">
        <v>48</v>
      </c>
      <c r="E21" s="6" t="s">
        <v>137</v>
      </c>
      <c r="F21" s="6" t="s">
        <v>77</v>
      </c>
      <c r="G21" s="8">
        <v>10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2" t="s">
        <v>258</v>
      </c>
    </row>
    <row r="23" ht="38.25">
      <c r="E23" s="12" t="s">
        <v>139</v>
      </c>
    </row>
    <row r="24" spans="1:16" ht="12.75">
      <c r="A24" s="6">
        <v>5</v>
      </c>
      <c r="B24" s="6" t="s">
        <v>46</v>
      </c>
      <c r="C24" s="6" t="s">
        <v>140</v>
      </c>
      <c r="D24" s="6" t="s">
        <v>48</v>
      </c>
      <c r="E24" s="6" t="s">
        <v>141</v>
      </c>
      <c r="F24" s="6" t="s">
        <v>133</v>
      </c>
      <c r="G24" s="8">
        <v>100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2" t="s">
        <v>259</v>
      </c>
    </row>
    <row r="26" ht="25.5">
      <c r="E26" s="12" t="s">
        <v>143</v>
      </c>
    </row>
    <row r="27" spans="1:16" ht="12.75" customHeight="1">
      <c r="A27" s="13"/>
      <c r="B27" s="13"/>
      <c r="C27" s="13" t="s">
        <v>25</v>
      </c>
      <c r="D27" s="13"/>
      <c r="E27" s="13" t="s">
        <v>74</v>
      </c>
      <c r="F27" s="13"/>
      <c r="G27" s="13"/>
      <c r="H27" s="13"/>
      <c r="I27" s="13">
        <f>SUM(I12:I26)</f>
        <v>0</v>
      </c>
      <c r="P27">
        <f>SUM(P12:P26)</f>
        <v>0</v>
      </c>
    </row>
    <row r="29" spans="1:9" ht="12.75" customHeight="1">
      <c r="A29" s="7"/>
      <c r="B29" s="7"/>
      <c r="C29" s="7" t="s">
        <v>36</v>
      </c>
      <c r="D29" s="7"/>
      <c r="E29" s="7" t="s">
        <v>144</v>
      </c>
      <c r="F29" s="7"/>
      <c r="G29" s="9"/>
      <c r="H29" s="7"/>
      <c r="I29" s="9"/>
    </row>
    <row r="30" spans="1:16" ht="25.5">
      <c r="A30" s="6">
        <v>6</v>
      </c>
      <c r="B30" s="6" t="s">
        <v>46</v>
      </c>
      <c r="C30" s="6" t="s">
        <v>260</v>
      </c>
      <c r="D30" s="6" t="s">
        <v>48</v>
      </c>
      <c r="E30" s="6" t="s">
        <v>261</v>
      </c>
      <c r="F30" s="6" t="s">
        <v>133</v>
      </c>
      <c r="G30" s="8">
        <v>133.1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262</v>
      </c>
    </row>
    <row r="32" ht="51">
      <c r="E32" s="12" t="s">
        <v>263</v>
      </c>
    </row>
    <row r="33" spans="1:16" ht="12.75" customHeight="1">
      <c r="A33" s="13"/>
      <c r="B33" s="13"/>
      <c r="C33" s="13" t="s">
        <v>36</v>
      </c>
      <c r="D33" s="13"/>
      <c r="E33" s="13" t="s">
        <v>144</v>
      </c>
      <c r="F33" s="13"/>
      <c r="G33" s="13"/>
      <c r="H33" s="13"/>
      <c r="I33" s="13">
        <f>SUM(I30:I32)</f>
        <v>0</v>
      </c>
      <c r="P33">
        <f>SUM(P30:P32)</f>
        <v>0</v>
      </c>
    </row>
    <row r="35" spans="1:9" ht="12.75" customHeight="1">
      <c r="A35" s="7"/>
      <c r="B35" s="7"/>
      <c r="C35" s="7" t="s">
        <v>39</v>
      </c>
      <c r="D35" s="7"/>
      <c r="E35" s="7" t="s">
        <v>149</v>
      </c>
      <c r="F35" s="7"/>
      <c r="G35" s="9"/>
      <c r="H35" s="7"/>
      <c r="I35" s="9"/>
    </row>
    <row r="36" spans="1:16" ht="25.5">
      <c r="A36" s="6">
        <v>7</v>
      </c>
      <c r="B36" s="6" t="s">
        <v>46</v>
      </c>
      <c r="C36" s="6" t="s">
        <v>161</v>
      </c>
      <c r="D36" s="6" t="s">
        <v>48</v>
      </c>
      <c r="E36" s="6" t="s">
        <v>264</v>
      </c>
      <c r="F36" s="6" t="s">
        <v>77</v>
      </c>
      <c r="G36" s="8">
        <v>24.2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265</v>
      </c>
    </row>
    <row r="38" ht="102">
      <c r="E38" s="12" t="s">
        <v>164</v>
      </c>
    </row>
    <row r="39" spans="1:16" ht="12.75">
      <c r="A39" s="6">
        <v>8</v>
      </c>
      <c r="B39" s="6" t="s">
        <v>46</v>
      </c>
      <c r="C39" s="6" t="s">
        <v>165</v>
      </c>
      <c r="D39" s="6" t="s">
        <v>48</v>
      </c>
      <c r="E39" s="6" t="s">
        <v>166</v>
      </c>
      <c r="F39" s="6" t="s">
        <v>77</v>
      </c>
      <c r="G39" s="8">
        <v>11.25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2" t="s">
        <v>266</v>
      </c>
    </row>
    <row r="41" ht="102">
      <c r="E41" s="12" t="s">
        <v>164</v>
      </c>
    </row>
    <row r="42" spans="1:16" ht="12.75" customHeight="1">
      <c r="A42" s="13"/>
      <c r="B42" s="13"/>
      <c r="C42" s="13" t="s">
        <v>39</v>
      </c>
      <c r="D42" s="13"/>
      <c r="E42" s="13" t="s">
        <v>149</v>
      </c>
      <c r="F42" s="13"/>
      <c r="G42" s="13"/>
      <c r="H42" s="13"/>
      <c r="I42" s="13">
        <f>SUM(I36:I41)</f>
        <v>0</v>
      </c>
      <c r="P42">
        <f>SUM(P36:P41)</f>
        <v>0</v>
      </c>
    </row>
    <row r="44" spans="1:16" ht="12.75" customHeight="1">
      <c r="A44" s="13"/>
      <c r="B44" s="13"/>
      <c r="C44" s="13"/>
      <c r="D44" s="13"/>
      <c r="E44" s="13" t="s">
        <v>56</v>
      </c>
      <c r="F44" s="13"/>
      <c r="G44" s="13"/>
      <c r="H44" s="13"/>
      <c r="I44" s="13">
        <f>+I27+I33+I42</f>
        <v>0</v>
      </c>
      <c r="P44">
        <f>+P27+P33+P42</f>
        <v>0</v>
      </c>
    </row>
    <row r="46" spans="1:9" ht="12.75" customHeight="1">
      <c r="A46" s="7" t="s">
        <v>57</v>
      </c>
      <c r="B46" s="7"/>
      <c r="C46" s="7"/>
      <c r="D46" s="7"/>
      <c r="E46" s="7"/>
      <c r="F46" s="7"/>
      <c r="G46" s="7"/>
      <c r="H46" s="7"/>
      <c r="I46" s="7"/>
    </row>
    <row r="47" spans="1:9" ht="12.75" customHeight="1">
      <c r="A47" s="7"/>
      <c r="B47" s="7"/>
      <c r="C47" s="7"/>
      <c r="D47" s="7"/>
      <c r="E47" s="7" t="s">
        <v>58</v>
      </c>
      <c r="F47" s="7"/>
      <c r="G47" s="7"/>
      <c r="H47" s="7"/>
      <c r="I47" s="7"/>
    </row>
    <row r="48" spans="1:16" ht="12.75" customHeight="1">
      <c r="A48" s="13"/>
      <c r="B48" s="13"/>
      <c r="C48" s="13"/>
      <c r="D48" s="13"/>
      <c r="E48" s="13" t="s">
        <v>59</v>
      </c>
      <c r="F48" s="13"/>
      <c r="G48" s="13"/>
      <c r="H48" s="13"/>
      <c r="I48" s="13">
        <v>0</v>
      </c>
      <c r="P48">
        <v>0</v>
      </c>
    </row>
    <row r="49" spans="1:9" ht="12.75" customHeight="1">
      <c r="A49" s="13"/>
      <c r="B49" s="13"/>
      <c r="C49" s="13"/>
      <c r="D49" s="13"/>
      <c r="E49" s="13" t="s">
        <v>60</v>
      </c>
      <c r="F49" s="13"/>
      <c r="G49" s="13"/>
      <c r="H49" s="13"/>
      <c r="I49" s="13"/>
    </row>
    <row r="50" spans="1:16" ht="12.75" customHeight="1">
      <c r="A50" s="13"/>
      <c r="B50" s="13"/>
      <c r="C50" s="13"/>
      <c r="D50" s="13"/>
      <c r="E50" s="13" t="s">
        <v>61</v>
      </c>
      <c r="F50" s="13"/>
      <c r="G50" s="13"/>
      <c r="H50" s="13"/>
      <c r="I50" s="13">
        <v>0</v>
      </c>
      <c r="P50">
        <v>0</v>
      </c>
    </row>
    <row r="51" spans="1:16" ht="12.75" customHeight="1">
      <c r="A51" s="13"/>
      <c r="B51" s="13"/>
      <c r="C51" s="13"/>
      <c r="D51" s="13"/>
      <c r="E51" s="13" t="s">
        <v>62</v>
      </c>
      <c r="F51" s="13"/>
      <c r="G51" s="13"/>
      <c r="H51" s="13"/>
      <c r="I51" s="13">
        <f>I48+I50</f>
        <v>0</v>
      </c>
      <c r="P51">
        <f>P48+P50</f>
        <v>0</v>
      </c>
    </row>
    <row r="53" spans="1:16" ht="12.75" customHeight="1">
      <c r="A53" s="13"/>
      <c r="B53" s="13"/>
      <c r="C53" s="13"/>
      <c r="D53" s="13"/>
      <c r="E53" s="13" t="s">
        <v>62</v>
      </c>
      <c r="F53" s="13"/>
      <c r="G53" s="13"/>
      <c r="H53" s="13"/>
      <c r="I53" s="13">
        <f>I44+I51</f>
        <v>0</v>
      </c>
      <c r="P53">
        <f>P44+P51</f>
        <v>0</v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</cp:lastModifiedBy>
  <dcterms:created xsi:type="dcterms:W3CDTF">2015-06-09T09:41:26Z</dcterms:created>
  <dcterms:modified xsi:type="dcterms:W3CDTF">2015-06-09T09:54:29Z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