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225" activeTab="0"/>
  </bookViews>
  <sheets>
    <sheet name="List1" sheetId="1" r:id="rId1"/>
    <sheet name="List2" sheetId="2" r:id="rId2"/>
    <sheet name="List3" sheetId="3" r:id="rId3"/>
  </sheets>
  <definedNames/>
  <calcPr fullCalcOnLoad="1"/>
</workbook>
</file>

<file path=xl/comments1.xml><?xml version="1.0" encoding="utf-8"?>
<comments xmlns="http://schemas.openxmlformats.org/spreadsheetml/2006/main">
  <authors>
    <author>hfoved</author>
  </authors>
  <commentList>
    <comment ref="D11" authorId="0">
      <text>
        <r>
          <rPr>
            <b/>
            <sz val="9"/>
            <rFont val="Tahoma"/>
            <family val="0"/>
          </rPr>
          <t>hfoved:</t>
        </r>
        <r>
          <rPr>
            <sz val="9"/>
            <rFont val="Tahoma"/>
            <family val="0"/>
          </rPr>
          <t xml:space="preserve">
2019/13/IX                           
RM   s c h v á l i l a
v souladu s § 31, odst. 1, písm. a) zákona č. 250/2000 Sb., o rozpočtových pravidlech územních rozpočtů, ve znění pozdějších předpisů, odpisové plány zřízených příspěvkových organizací na rok 2019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9a, 9b, 9c, 9d k originálu usnesení)</t>
        </r>
      </text>
    </comment>
    <comment ref="D10" authorId="0">
      <text>
        <r>
          <rPr>
            <b/>
            <sz val="9"/>
            <rFont val="Tahoma"/>
            <family val="0"/>
          </rPr>
          <t>hfoved:</t>
        </r>
        <r>
          <rPr>
            <sz val="9"/>
            <rFont val="Tahoma"/>
            <family val="0"/>
          </rPr>
          <t xml:space="preserve">
- 76 tis. Kč převedeno z příspěvku PO ZŠ Chrastava - ZŠ po dobu rekonstrukce využívala budovy MŠ</t>
        </r>
      </text>
    </comment>
    <comment ref="F1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 ref="F21" authorId="0">
      <text>
        <r>
          <rPr>
            <b/>
            <sz val="9"/>
            <rFont val="Tahoma"/>
            <family val="0"/>
          </rPr>
          <t>hfoved:</t>
        </r>
        <r>
          <rPr>
            <sz val="9"/>
            <rFont val="Tahoma"/>
            <family val="0"/>
          </rPr>
          <t xml:space="preserve">
2020/16/VIII                      
RM   s c h v á l i l a
v souladu s § 31, odst. 1, písm. a) zákona č. 250/2000 Sb., o rozpočtových pravidlech územních rozpočtů, ve znění pozdějších předpisů, odpisové plány zřízených příspěvkových organizací na rok 2020 sestavené v souladu s ustanovením ČÚS č. 708
a) Základní škola Chrastava, náměstí 1. máje 228, okres Liberec, příspěvková organizace, IČ 72741643
b) Základní škola a Mateřská škola, Chrastava, Vítkov 69, příspěvková organizace, IČ 72741724 
c) Mateřská škola, Chrastava, Revoluční 488, příspěvková organizace, IČ 72741881 
d) Školní jídelna Chrastava, Turpišova 343, okres Liberec, příspěvková organizace, IČ 69411123
(příloha č. 8a, 8b, 8c, 8d k originálu usnesení)</t>
        </r>
      </text>
    </comment>
  </commentList>
</comments>
</file>

<file path=xl/sharedStrings.xml><?xml version="1.0" encoding="utf-8"?>
<sst xmlns="http://schemas.openxmlformats.org/spreadsheetml/2006/main" count="36" uniqueCount="36">
  <si>
    <t>číslo účtu</t>
  </si>
  <si>
    <t>název</t>
  </si>
  <si>
    <t>výnosy celkem</t>
  </si>
  <si>
    <t>z toho výnosy poukázané zřizovatelem</t>
  </si>
  <si>
    <t>601-669</t>
  </si>
  <si>
    <t>výnosy z činnosti včetně finančních (mimo účet 648)</t>
  </si>
  <si>
    <t>použití fin. fondů do rozpočtu</t>
  </si>
  <si>
    <t>příspěvek zřizovatele - provozní</t>
  </si>
  <si>
    <t>příspěvek zřizovatele - na odpisy</t>
  </si>
  <si>
    <t>účelový příspěvek zřizovatele</t>
  </si>
  <si>
    <t xml:space="preserve">příspěvky a dotace od ostatních poskytovatelů </t>
  </si>
  <si>
    <t xml:space="preserve">ostatní příspěvky a dotace </t>
  </si>
  <si>
    <t>náklady celkem</t>
  </si>
  <si>
    <t>501-504</t>
  </si>
  <si>
    <t>materiál, energie…</t>
  </si>
  <si>
    <t>511-518</t>
  </si>
  <si>
    <t>opravy a udržování, ostatní služby ….</t>
  </si>
  <si>
    <t>521-528</t>
  </si>
  <si>
    <t>osobní náklady</t>
  </si>
  <si>
    <t>odpisy</t>
  </si>
  <si>
    <t>daň z příjmů</t>
  </si>
  <si>
    <t>ostatní náklady</t>
  </si>
  <si>
    <t>Pozn.  Zřizovatel poskytuje svým zřízeným PO (mimo organizacím školského typu) příspěvek na provoz na základě pověření SOHZ jako vyrovnávací platbu s následným každoročním vypořádáním. Organizacím školského typu je udělena výjimka EU.</t>
  </si>
  <si>
    <t>Zveřejněno na webových stránkách obce dne</t>
  </si>
  <si>
    <t>Mateřská škola, Chrastava, Revoluční 488 - příspěvková organizace, IČ: 727 41 881</t>
  </si>
  <si>
    <t>Zpracoval: Ing. Veronika Klozová, Martin Sluka</t>
  </si>
  <si>
    <t>ředitelka:</t>
  </si>
  <si>
    <t>Bc. Helena Hochmanová</t>
  </si>
  <si>
    <t>rozpočet 2019</t>
  </si>
  <si>
    <t>Rozpočet příspěvkové organizace na rok 2020 (tis. Kč)</t>
  </si>
  <si>
    <t>rozpočet 2020</t>
  </si>
  <si>
    <t>poslední upravený rozpočet 2019</t>
  </si>
  <si>
    <t>1. změna rozpočtu - rozpočtové opatření</t>
  </si>
  <si>
    <t>1. změna rozpočtu 2020</t>
  </si>
  <si>
    <t>transfer vlastní na odpisy - ČÚS č. 709 - vlastní zdroje</t>
  </si>
  <si>
    <t>Schváleno RM Chrastava dne 23.11.2020 usn. č. 2020/18/XV</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</si>
</sst>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_-* #,##0_-;\-* #,##0_-;_-* &quot;-&quot;_-;_-@_-"/>
    <numFmt numFmtId="165" formatCode="_-* #,##0.00_-;\-* #,##0.00_-;_-* &quot;-&quot;??_-;_-@_-"/>
    <numFmt numFmtId="166" formatCode="#,##0.00\ "/>
  </numFmts>
  <fonts count="27">
    <font>
      <sz val="11"/>
      <color indexed="8"/>
      <name val="Calibri"/>
      <family val="2"/>
    </font>
    <font>
      <b/>
      <sz val="11"/>
      <color indexed="8"/>
      <name val="Calibri"/>
      <family val="2"/>
    </font>
    <font>
      <b/>
      <sz val="11"/>
      <color indexed="8"/>
      <name val="Verdana"/>
      <family val="2"/>
    </font>
    <font>
      <sz val="14"/>
      <color indexed="8"/>
      <name val="Calibri"/>
      <family val="2"/>
    </font>
    <font>
      <b/>
      <i/>
      <sz val="11"/>
      <color indexed="8"/>
      <name val="Calibri"/>
      <family val="2"/>
    </font>
    <font>
      <sz val="8"/>
      <name val="Calibri"/>
      <family val="2"/>
    </font>
    <font>
      <b/>
      <sz val="11"/>
      <color indexed="10"/>
      <name val="Calibri"/>
      <family val="2"/>
    </font>
    <font>
      <b/>
      <sz val="11"/>
      <name val="Calibri"/>
      <family val="2"/>
    </font>
    <font>
      <sz val="11"/>
      <name val="Calibri"/>
      <family val="2"/>
    </font>
    <font>
      <sz val="11"/>
      <color indexed="9"/>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9"/>
      <name val="Tahoma"/>
      <family val="0"/>
    </font>
    <font>
      <b/>
      <sz val="9"/>
      <name val="Tahoma"/>
      <family val="0"/>
    </font>
    <font>
      <b/>
      <sz val="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1"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17" fillId="0" borderId="7" applyNumberFormat="0" applyFill="0" applyAlignment="0" applyProtection="0"/>
    <xf numFmtId="0" fontId="18" fillId="4" borderId="0" applyNumberFormat="0" applyBorder="0" applyAlignment="0" applyProtection="0"/>
    <xf numFmtId="0" fontId="10" fillId="3" borderId="0" applyNumberFormat="0" applyBorder="0" applyAlignment="0" applyProtection="0"/>
    <xf numFmtId="0" fontId="19" fillId="0" borderId="0" applyNumberFormat="0" applyFill="0" applyBorder="0" applyAlignment="0" applyProtection="0"/>
    <xf numFmtId="0" fontId="20" fillId="7" borderId="8" applyNumberFormat="0" applyAlignment="0" applyProtection="0"/>
    <xf numFmtId="0" fontId="21" fillId="19" borderId="8" applyNumberFormat="0" applyAlignment="0" applyProtection="0"/>
    <xf numFmtId="0" fontId="22" fillId="19" borderId="9" applyNumberFormat="0" applyAlignment="0" applyProtection="0"/>
    <xf numFmtId="0" fontId="23" fillId="0" borderId="0" applyNumberFormat="0" applyFill="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cellStyleXfs>
  <cellXfs count="34">
    <xf numFmtId="0" fontId="0" fillId="0" borderId="0" xfId="0" applyAlignment="1">
      <alignment/>
    </xf>
    <xf numFmtId="0" fontId="0" fillId="0" borderId="0" xfId="0" applyAlignment="1">
      <alignment horizontal="center" vertical="center"/>
    </xf>
    <xf numFmtId="0" fontId="4" fillId="0" borderId="10" xfId="0" applyFont="1" applyBorder="1" applyAlignment="1">
      <alignment horizontal="center" vertical="center"/>
    </xf>
    <xf numFmtId="0" fontId="4" fillId="0" borderId="10" xfId="0" applyFont="1" applyFill="1" applyBorder="1" applyAlignment="1">
      <alignment horizontal="center" vertical="center"/>
    </xf>
    <xf numFmtId="41" fontId="1" fillId="8" borderId="10" xfId="0" applyNumberFormat="1" applyFont="1" applyFill="1" applyBorder="1" applyAlignment="1">
      <alignment horizontal="center"/>
    </xf>
    <xf numFmtId="0" fontId="1" fillId="8" borderId="10" xfId="0" applyFont="1" applyFill="1" applyBorder="1" applyAlignment="1">
      <alignment horizontal="center"/>
    </xf>
    <xf numFmtId="0" fontId="0" fillId="0" borderId="10" xfId="0" applyBorder="1" applyAlignment="1">
      <alignment horizontal="center" vertical="center"/>
    </xf>
    <xf numFmtId="0" fontId="0" fillId="0" borderId="10" xfId="0" applyBorder="1" applyAlignment="1">
      <alignment/>
    </xf>
    <xf numFmtId="41" fontId="0" fillId="0" borderId="10" xfId="0" applyNumberFormat="1" applyBorder="1" applyAlignment="1">
      <alignment/>
    </xf>
    <xf numFmtId="41" fontId="0" fillId="0" borderId="0" xfId="0" applyNumberFormat="1" applyAlignment="1">
      <alignment/>
    </xf>
    <xf numFmtId="41" fontId="0" fillId="0" borderId="10" xfId="0" applyNumberFormat="1" applyBorder="1" applyAlignment="1">
      <alignment horizontal="center"/>
    </xf>
    <xf numFmtId="41" fontId="6" fillId="0" borderId="10" xfId="0" applyNumberFormat="1" applyFont="1" applyBorder="1" applyAlignment="1">
      <alignment/>
    </xf>
    <xf numFmtId="41" fontId="6" fillId="8" borderId="10" xfId="0" applyNumberFormat="1" applyFont="1" applyFill="1" applyBorder="1" applyAlignment="1">
      <alignment horizontal="center"/>
    </xf>
    <xf numFmtId="41" fontId="6" fillId="0" borderId="10" xfId="0" applyNumberFormat="1" applyFont="1" applyBorder="1" applyAlignment="1">
      <alignment horizontal="center"/>
    </xf>
    <xf numFmtId="41" fontId="7" fillId="8" borderId="10" xfId="0" applyNumberFormat="1" applyFont="1" applyFill="1" applyBorder="1" applyAlignment="1">
      <alignment horizontal="center"/>
    </xf>
    <xf numFmtId="0" fontId="4" fillId="0" borderId="10" xfId="0" applyFont="1" applyBorder="1" applyAlignment="1">
      <alignment horizontal="center" vertical="center" wrapText="1"/>
    </xf>
    <xf numFmtId="0" fontId="0" fillId="0" borderId="0" xfId="0" applyAlignment="1">
      <alignment horizontal="right"/>
    </xf>
    <xf numFmtId="41" fontId="8" fillId="0" borderId="10" xfId="0" applyNumberFormat="1" applyFont="1" applyBorder="1" applyAlignment="1">
      <alignment/>
    </xf>
    <xf numFmtId="41" fontId="8" fillId="0" borderId="10" xfId="0" applyNumberFormat="1" applyFont="1" applyBorder="1" applyAlignment="1">
      <alignment horizontal="center"/>
    </xf>
    <xf numFmtId="41" fontId="6" fillId="9" borderId="10" xfId="0" applyNumberFormat="1" applyFont="1" applyFill="1" applyBorder="1" applyAlignment="1">
      <alignment horizontal="center" vertical="center"/>
    </xf>
    <xf numFmtId="41" fontId="7" fillId="9" borderId="10" xfId="0" applyNumberFormat="1" applyFont="1" applyFill="1" applyBorder="1" applyAlignment="1">
      <alignment horizontal="center" vertical="center"/>
    </xf>
    <xf numFmtId="41" fontId="6" fillId="0" borderId="10" xfId="0" applyNumberFormat="1" applyFont="1" applyBorder="1" applyAlignment="1">
      <alignment/>
    </xf>
    <xf numFmtId="41" fontId="6" fillId="0" borderId="10" xfId="0" applyNumberFormat="1" applyFont="1" applyBorder="1" applyAlignment="1">
      <alignment horizontal="center"/>
    </xf>
    <xf numFmtId="0" fontId="19" fillId="0" borderId="10" xfId="0" applyFont="1" applyBorder="1" applyAlignment="1">
      <alignment/>
    </xf>
    <xf numFmtId="0" fontId="2" fillId="6" borderId="0" xfId="0" applyFont="1" applyFill="1" applyBorder="1" applyAlignment="1">
      <alignment horizontal="center" vertical="center" wrapText="1"/>
    </xf>
    <xf numFmtId="0" fontId="0" fillId="11" borderId="0" xfId="0" applyFill="1" applyAlignment="1">
      <alignment horizontal="left" vertical="center" wrapText="1"/>
    </xf>
    <xf numFmtId="0" fontId="3" fillId="0" borderId="0" xfId="0" applyFont="1" applyAlignment="1">
      <alignment horizontal="center" vertical="center"/>
    </xf>
    <xf numFmtId="0" fontId="1" fillId="8" borderId="11" xfId="0" applyFont="1" applyFill="1" applyBorder="1" applyAlignment="1">
      <alignment horizontal="center"/>
    </xf>
    <xf numFmtId="0" fontId="1" fillId="8" borderId="12" xfId="0" applyFont="1" applyFill="1" applyBorder="1" applyAlignment="1">
      <alignment horizont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1" fillId="9" borderId="11" xfId="0" applyFont="1" applyFill="1" applyBorder="1" applyAlignment="1">
      <alignment horizontal="center" vertical="center"/>
    </xf>
    <xf numFmtId="0" fontId="1" fillId="9" borderId="12" xfId="0" applyFont="1" applyFill="1" applyBorder="1" applyAlignment="1">
      <alignment horizontal="center" vertical="center"/>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32"/>
  <sheetViews>
    <sheetView tabSelected="1" zoomScalePageLayoutView="0" workbookViewId="0" topLeftCell="A1">
      <selection activeCell="E35" sqref="E35"/>
    </sheetView>
  </sheetViews>
  <sheetFormatPr defaultColWidth="9.140625" defaultRowHeight="15"/>
  <cols>
    <col min="2" max="2" width="46.7109375" style="0" customWidth="1"/>
    <col min="3" max="6" width="20.7109375" style="0" customWidth="1"/>
  </cols>
  <sheetData>
    <row r="1" spans="1:6" ht="15" customHeight="1">
      <c r="A1" s="24" t="s">
        <v>24</v>
      </c>
      <c r="B1" s="24"/>
      <c r="C1" s="24"/>
      <c r="D1" s="24"/>
      <c r="E1" s="24"/>
      <c r="F1" s="24"/>
    </row>
    <row r="2" spans="1:6" ht="18.75">
      <c r="A2" s="26" t="s">
        <v>29</v>
      </c>
      <c r="B2" s="26"/>
      <c r="C2" s="26"/>
      <c r="D2" s="26"/>
      <c r="E2" s="26"/>
      <c r="F2" s="26"/>
    </row>
    <row r="3" spans="1:6" ht="18.75">
      <c r="A3" s="26" t="s">
        <v>32</v>
      </c>
      <c r="B3" s="26"/>
      <c r="C3" s="26"/>
      <c r="D3" s="26"/>
      <c r="E3" s="26"/>
      <c r="F3" s="26"/>
    </row>
    <row r="4" ht="15">
      <c r="A4" s="1"/>
    </row>
    <row r="5" spans="1:6" ht="45">
      <c r="A5" s="2" t="s">
        <v>0</v>
      </c>
      <c r="B5" s="3" t="s">
        <v>1</v>
      </c>
      <c r="C5" s="15" t="s">
        <v>28</v>
      </c>
      <c r="D5" s="15" t="s">
        <v>31</v>
      </c>
      <c r="E5" s="15" t="s">
        <v>30</v>
      </c>
      <c r="F5" s="15" t="s">
        <v>33</v>
      </c>
    </row>
    <row r="6" spans="1:6" ht="15">
      <c r="A6" s="27" t="s">
        <v>2</v>
      </c>
      <c r="B6" s="28"/>
      <c r="C6" s="14">
        <f>SUM(C8:C15)</f>
        <v>13666</v>
      </c>
      <c r="D6" s="12">
        <f>SUM(D8:D15)</f>
        <v>15397</v>
      </c>
      <c r="E6" s="14">
        <f>SUM(E8:E15)</f>
        <v>16136.240000000002</v>
      </c>
      <c r="F6" s="12">
        <f>SUM(F8:F15)</f>
        <v>16782</v>
      </c>
    </row>
    <row r="7" spans="1:6" ht="15">
      <c r="A7" s="5"/>
      <c r="B7" s="5" t="s">
        <v>3</v>
      </c>
      <c r="C7" s="4">
        <f>+C10</f>
        <v>1581</v>
      </c>
      <c r="D7" s="12">
        <f>+D10</f>
        <v>1657</v>
      </c>
      <c r="E7" s="4">
        <f>+E10</f>
        <v>1581</v>
      </c>
      <c r="F7" s="4">
        <f>+F10</f>
        <v>1581</v>
      </c>
    </row>
    <row r="8" spans="1:6" ht="15">
      <c r="A8" s="6" t="s">
        <v>4</v>
      </c>
      <c r="B8" s="7" t="s">
        <v>5</v>
      </c>
      <c r="C8" s="8">
        <v>1832</v>
      </c>
      <c r="D8" s="8">
        <v>1832</v>
      </c>
      <c r="E8" s="8">
        <v>1832</v>
      </c>
      <c r="F8" s="8">
        <v>1832</v>
      </c>
    </row>
    <row r="9" spans="1:6" ht="15">
      <c r="A9" s="6">
        <v>648</v>
      </c>
      <c r="B9" s="7" t="s">
        <v>6</v>
      </c>
      <c r="C9" s="17">
        <v>100</v>
      </c>
      <c r="D9" s="17">
        <v>100</v>
      </c>
      <c r="E9" s="17">
        <v>0</v>
      </c>
      <c r="F9" s="17">
        <v>0</v>
      </c>
    </row>
    <row r="10" spans="1:6" ht="15">
      <c r="A10" s="29">
        <v>672</v>
      </c>
      <c r="B10" s="7" t="s">
        <v>7</v>
      </c>
      <c r="C10" s="8">
        <v>1581</v>
      </c>
      <c r="D10" s="21">
        <f>1581+76</f>
        <v>1657</v>
      </c>
      <c r="E10" s="8">
        <v>1581</v>
      </c>
      <c r="F10" s="8">
        <v>1581</v>
      </c>
    </row>
    <row r="11" spans="1:6" ht="15">
      <c r="A11" s="30"/>
      <c r="B11" s="7" t="s">
        <v>8</v>
      </c>
      <c r="C11" s="8">
        <v>362</v>
      </c>
      <c r="D11" s="21">
        <f>362+18</f>
        <v>380</v>
      </c>
      <c r="E11" s="8">
        <v>381</v>
      </c>
      <c r="F11" s="21">
        <f>381+9</f>
        <v>390</v>
      </c>
    </row>
    <row r="12" spans="1:6" ht="15">
      <c r="A12" s="30"/>
      <c r="B12" s="23" t="s">
        <v>34</v>
      </c>
      <c r="C12" s="8">
        <v>0</v>
      </c>
      <c r="D12" s="21">
        <v>0</v>
      </c>
      <c r="E12" s="8">
        <v>0</v>
      </c>
      <c r="F12" s="21">
        <v>165</v>
      </c>
    </row>
    <row r="13" spans="1:6" ht="15">
      <c r="A13" s="30"/>
      <c r="B13" s="7" t="s">
        <v>9</v>
      </c>
      <c r="C13" s="8"/>
      <c r="D13" s="8"/>
      <c r="E13" s="8"/>
      <c r="F13" s="8"/>
    </row>
    <row r="14" spans="1:6" ht="15">
      <c r="A14" s="31"/>
      <c r="B14" s="7" t="s">
        <v>10</v>
      </c>
      <c r="C14" s="17">
        <v>9791</v>
      </c>
      <c r="D14" s="11">
        <v>11428</v>
      </c>
      <c r="E14" s="17">
        <f>+D14*1.08</f>
        <v>12342.240000000002</v>
      </c>
      <c r="F14" s="11">
        <v>12814</v>
      </c>
    </row>
    <row r="15" spans="1:6" ht="15">
      <c r="A15" s="6">
        <v>671</v>
      </c>
      <c r="B15" s="7" t="s">
        <v>11</v>
      </c>
      <c r="C15" s="8">
        <v>0</v>
      </c>
      <c r="D15" s="8">
        <v>0</v>
      </c>
      <c r="E15" s="8"/>
      <c r="F15" s="8"/>
    </row>
    <row r="16" spans="1:6" ht="15">
      <c r="A16" s="1"/>
      <c r="C16" s="9"/>
      <c r="D16" s="9"/>
      <c r="E16" s="9"/>
      <c r="F16" s="9"/>
    </row>
    <row r="17" spans="1:6" ht="15">
      <c r="A17" s="32" t="s">
        <v>12</v>
      </c>
      <c r="B17" s="33"/>
      <c r="C17" s="20">
        <f>SUM(C18:C23)</f>
        <v>13666</v>
      </c>
      <c r="D17" s="19">
        <f>SUM(D18:D23)</f>
        <v>15397</v>
      </c>
      <c r="E17" s="20">
        <f>SUM(E18:E23)</f>
        <v>16136.240000000002</v>
      </c>
      <c r="F17" s="20">
        <f>SUM(F18:F23)</f>
        <v>16782</v>
      </c>
    </row>
    <row r="18" spans="1:6" ht="15">
      <c r="A18" s="6" t="s">
        <v>13</v>
      </c>
      <c r="B18" s="7" t="s">
        <v>14</v>
      </c>
      <c r="C18" s="18">
        <v>2418</v>
      </c>
      <c r="D18" s="13">
        <f>2418+34</f>
        <v>2452</v>
      </c>
      <c r="E18" s="18">
        <v>2412</v>
      </c>
      <c r="F18" s="18">
        <v>2412</v>
      </c>
    </row>
    <row r="19" spans="1:6" ht="15">
      <c r="A19" s="6" t="s">
        <v>15</v>
      </c>
      <c r="B19" s="7" t="s">
        <v>16</v>
      </c>
      <c r="C19" s="10">
        <v>728</v>
      </c>
      <c r="D19" s="10">
        <f>728</f>
        <v>728</v>
      </c>
      <c r="E19" s="10">
        <v>810</v>
      </c>
      <c r="F19" s="10">
        <v>810</v>
      </c>
    </row>
    <row r="20" spans="1:6" ht="15">
      <c r="A20" s="6" t="s">
        <v>17</v>
      </c>
      <c r="B20" s="7" t="s">
        <v>18</v>
      </c>
      <c r="C20" s="18">
        <v>9749</v>
      </c>
      <c r="D20" s="13">
        <v>11428</v>
      </c>
      <c r="E20" s="18">
        <f>+D20*1.08</f>
        <v>12342.240000000002</v>
      </c>
      <c r="F20" s="13">
        <v>12731</v>
      </c>
    </row>
    <row r="21" spans="1:6" ht="15">
      <c r="A21" s="6">
        <v>551</v>
      </c>
      <c r="B21" s="7" t="s">
        <v>19</v>
      </c>
      <c r="C21" s="10">
        <v>362</v>
      </c>
      <c r="D21" s="22">
        <f>362+18</f>
        <v>380</v>
      </c>
      <c r="E21" s="10">
        <v>381</v>
      </c>
      <c r="F21" s="22">
        <f>381+9+165</f>
        <v>555</v>
      </c>
    </row>
    <row r="22" spans="1:6" ht="15">
      <c r="A22" s="6">
        <v>591</v>
      </c>
      <c r="B22" s="7" t="s">
        <v>20</v>
      </c>
      <c r="C22" s="10"/>
      <c r="D22" s="10"/>
      <c r="E22" s="10"/>
      <c r="F22" s="10"/>
    </row>
    <row r="23" spans="1:6" ht="15">
      <c r="A23" s="6"/>
      <c r="B23" s="7" t="s">
        <v>21</v>
      </c>
      <c r="C23" s="10">
        <v>409</v>
      </c>
      <c r="D23" s="10">
        <v>409</v>
      </c>
      <c r="E23" s="10">
        <v>191</v>
      </c>
      <c r="F23" s="22">
        <v>274</v>
      </c>
    </row>
    <row r="24" spans="1:6" ht="15">
      <c r="A24" s="1"/>
      <c r="C24" s="9"/>
      <c r="D24" s="9"/>
      <c r="E24" s="9"/>
      <c r="F24" s="9"/>
    </row>
    <row r="25" ht="15">
      <c r="A25" s="1"/>
    </row>
    <row r="26" spans="1:6" ht="43.5" customHeight="1">
      <c r="A26" s="25" t="s">
        <v>22</v>
      </c>
      <c r="B26" s="25"/>
      <c r="C26" s="25"/>
      <c r="D26" s="25"/>
      <c r="E26" s="25"/>
      <c r="F26" s="25"/>
    </row>
    <row r="27" spans="1:6" ht="15">
      <c r="A27" t="s">
        <v>25</v>
      </c>
      <c r="C27" s="16"/>
      <c r="E27" s="16" t="s">
        <v>26</v>
      </c>
      <c r="F27" t="s">
        <v>27</v>
      </c>
    </row>
    <row r="29" ht="15">
      <c r="A29" t="s">
        <v>35</v>
      </c>
    </row>
    <row r="32" ht="15">
      <c r="A32" t="s">
        <v>23</v>
      </c>
    </row>
  </sheetData>
  <sheetProtection/>
  <mergeCells count="7">
    <mergeCell ref="A1:F1"/>
    <mergeCell ref="A26:F26"/>
    <mergeCell ref="A2:F2"/>
    <mergeCell ref="A6:B6"/>
    <mergeCell ref="A10:A14"/>
    <mergeCell ref="A17:B17"/>
    <mergeCell ref="A3:F3"/>
  </mergeCells>
  <printOptions/>
  <pageMargins left="0.18" right="0.12" top="0.61" bottom="0.57" header="0.3" footer="0.3"/>
  <pageSetup horizontalDpi="1200" verticalDpi="1200" orientation="landscape" paperSize="9" scale="89"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Klozová Veronika</dc:creator>
  <cp:keywords/>
  <dc:description/>
  <cp:lastModifiedBy>hfoved</cp:lastModifiedBy>
  <cp:lastPrinted>2019-12-17T10:56:12Z</cp:lastPrinted>
  <dcterms:created xsi:type="dcterms:W3CDTF">2017-10-18T09:39:08Z</dcterms:created>
  <dcterms:modified xsi:type="dcterms:W3CDTF">2020-11-24T09:28:09Z</dcterms:modified>
  <cp:category/>
  <cp:version/>
  <cp:contentType/>
  <cp:contentStatus/>
</cp:coreProperties>
</file>