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'List1'!$A$1:$I$143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výměna herního prvku sídliště Střelecký Vrch – havarijní stav dle revize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dokončení rekonstrukce SD střecha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G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
2021/03/XXIII 
Z M vzalo na vědomí 
text Memoranda o společném zájmu na postupu ve věci budoucí spolupráce při přípravě
protipovodňových opatření na Lužické Nise s Libereckým krajem, státním podnikem Povodí 
Labe, Statutárním městem Liberec, Městem Hrádek nad Nisou a obcemi Bílý Kostel nad 
Nisou, Chotyně a Kryštofovo Údolí (příloha č. 23 a, b, c k originálu usnesení) a odložilo 
rozhodnutí o připojení na další jednání ZM 
Příloha č. 23a: 
http://www.chrastava.com/zm/taj/2021/03/p01-memorandum-po-projednani.docx 
Příloha č. 23b: http://www.chrastava.com/zm/taj/2021/03/duvodova-zprava.docx 
Příloha č. 23c: http://www.chrastava.com/zm/taj/2021/03/odhad-nakladu-a-postup.pdf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G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G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
drahý a málo efektivní - nalezeno jiné řešení na likvidaci plevele</t>
        </r>
      </text>
    </comment>
    <comment ref="G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G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D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D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D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D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D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D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
instalace dvou výměníků teplé vody</t>
        </r>
        <r>
          <rPr>
            <sz val="9"/>
            <color indexed="10"/>
            <rFont val="Tahoma"/>
            <family val="2"/>
          </rPr>
          <t xml:space="preserve">
instalace dalších 5 výměníků teplé vody - pomocný ohřev Střelecký Vrch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E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E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E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E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E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2. žadatelé o připojení na kanalizaci zakončenou ČOV</t>
        </r>
        <r>
          <rPr>
            <sz val="9"/>
            <color indexed="10"/>
            <rFont val="Tahoma"/>
            <family val="2"/>
          </rPr>
          <t xml:space="preserve">
3. žadatelé o vybudování domácí ČOV</t>
        </r>
      </text>
    </comment>
    <comment ref="G9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rekonstrukce zdroje tepla ve zdravotním středisku Polní 175 - REMONT s.r.o.</t>
        </r>
      </text>
    </comment>
    <comment ref="G10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investiční dotace na vytvoření studie k rekonstrukci Domova pokojného stáří – Domov sv. Vavřince“, Školní 124, Chrastava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cena se pohybovala kolem 2 mil. Kč. (uhrazena studie a projekt)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nepodařilo se získat žádnou dotaci</t>
        </r>
      </text>
    </comment>
    <comment ref="F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F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
drahý a málo efektivní - nalezeno jiné řešení na likvidaci plevele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výměna herního prvku sídliště Střelecký Vrch – havarijní stav dle revize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F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dokončení rekonstrukce SD střecha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F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
instalace dvou výměníků teplé vody</t>
        </r>
      </text>
    </comment>
    <comment ref="F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cena se pohybovala kolem 2 mil. Kč. (uhrazena studie a projekt)</t>
        </r>
      </text>
    </comment>
    <comment ref="F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
2021/03/XXIII 
Z M vzalo na vědomí 
text Memoranda o společném zájmu na postupu ve věci budoucí spolupráce při přípravě
protipovodňových opatření na Lužické Nise s Libereckým krajem, státním podnikem Povodí 
Labe, Statutárním městem Liberec, Městem Hrádek nad Nisou a obcemi Bílý Kostel nad 
Nisou, Chotyně a Kryštofovo Údolí (příloha č. 23 a, b, c k originálu usnesení) a odložilo 
rozhodnutí o připojení na další jednání ZM 
Příloha č. 23a: 
http://www.chrastava.com/zm/taj/2021/03/p01-memorandum-po-projednani.docx 
Příloha č. 23b: http://www.chrastava.com/zm/taj/2021/03/duvodova-zprava.docx 
Příloha č. 23c: http://www.chrastava.com/zm/taj/2021/03/odhad-nakladu-a-postup.pdf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F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nepodařilo se získat žádnou dotaci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F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F9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rekonstrukce zdroje tepla ve zdravotním středisku Polní 175 - REMONT s.r.o.</t>
        </r>
      </text>
    </comment>
    <comment ref="F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2. žadatelé o připojení na kanalizaci zakončenou ČOV</t>
        </r>
      </text>
    </comment>
    <comment ref="F10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investiční dotace na vytvoření studie k rekonstrukci Domova pokojného stáří – Domov sv. Vavřince“, Školní 124, Chrastava</t>
        </r>
      </text>
    </comment>
  </commentList>
</comments>
</file>

<file path=xl/sharedStrings.xml><?xml version="1.0" encoding="utf-8"?>
<sst xmlns="http://schemas.openxmlformats.org/spreadsheetml/2006/main" count="231" uniqueCount="144">
  <si>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</si>
  <si>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</si>
  <si>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</si>
  <si>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</si>
  <si>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</si>
  <si>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</si>
  <si>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</si>
  <si>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</si>
  <si>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</si>
  <si>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</si>
  <si>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</si>
  <si>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</si>
  <si>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</si>
  <si>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</si>
  <si>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</si>
  <si>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</si>
  <si>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</si>
  <si>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</si>
  <si>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</si>
  <si>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</si>
  <si>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</si>
  <si>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</si>
  <si>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</si>
  <si>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</si>
  <si>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</si>
  <si>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</si>
  <si>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</si>
  <si>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</si>
  <si>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</si>
  <si>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</si>
  <si>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</si>
  <si>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</si>
  <si>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</si>
  <si>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</si>
  <si>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</si>
  <si>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</si>
  <si>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</si>
  <si>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</si>
  <si>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</si>
  <si>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</si>
  <si>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</si>
  <si>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</si>
  <si>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</si>
  <si>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</si>
  <si>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</si>
  <si>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</si>
  <si>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</si>
  <si>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</si>
  <si>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</si>
  <si>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</si>
  <si>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</si>
  <si>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</si>
  <si>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</si>
  <si>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</si>
  <si>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</si>
  <si>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</si>
  <si>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</si>
  <si>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</si>
  <si>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</si>
  <si>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</si>
  <si>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</si>
  <si>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</si>
  <si>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</si>
  <si>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</si>
  <si>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</si>
  <si>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</si>
  <si>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</si>
  <si>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</si>
  <si>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</si>
  <si>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</si>
  <si>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</si>
  <si>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</si>
  <si>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</si>
  <si>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</si>
  <si>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</si>
  <si>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</si>
  <si>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</si>
  <si>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</si>
  <si>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</si>
  <si>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</si>
  <si>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</si>
  <si>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</si>
  <si>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sportoviště u hasičů - kluziště (hrazeno z FVI - RUD)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</si>
  <si>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</si>
  <si>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</si>
  <si>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</si>
  <si>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</si>
  <si>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</si>
  <si>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</si>
  <si>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</si>
  <si>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</si>
  <si>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</si>
  <si>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</si>
  <si>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</si>
  <si>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</si>
  <si>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investiční dotace AVZO TSČ ČR - odhlučnění střelnice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</si>
  <si>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</si>
  <si>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</si>
  <si>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</si>
  <si>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</si>
  <si>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</si>
  <si>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</si>
  <si>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schválený rozpočet 2020</t>
  </si>
  <si>
    <t>Investiční transfer do zahraničí "Lwowek Slaski"</t>
  </si>
  <si>
    <t>čerpadlo na napouštění cisteren dešťovou vodou</t>
  </si>
  <si>
    <t>Sklub</t>
  </si>
  <si>
    <t>UV-C pojízdná jednotka</t>
  </si>
  <si>
    <t>Společenský klub - úprava společných prostor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</si>
  <si>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</si>
  <si>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</si>
  <si>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</si>
  <si>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</si>
  <si>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</si>
  <si>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</si>
  <si>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</si>
  <si>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</si>
  <si>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Dům hasičů - zádvéří</t>
  </si>
  <si>
    <t>revitalizace hřbitova - zeleň, II. etapa, v roce 2021 III. etapa</t>
  </si>
  <si>
    <t>parní generátor na likvidaci plevele a čištění povrchů</t>
  </si>
  <si>
    <t>rekultivace skládky</t>
  </si>
  <si>
    <t>Rekonstrukce hřbitova (hřbitovní zeď, parkoviště, cestičky)</t>
  </si>
  <si>
    <t>modernizace techniky ve velké zasedací místnosti radnice - server</t>
  </si>
  <si>
    <t xml:space="preserve">rekonstrukce MK (viz seznam komunikací)                               </t>
  </si>
  <si>
    <t>úprava přejezdu Andělská Hora</t>
  </si>
  <si>
    <t>garáž pro historické hasičské vozidlo Mercedes</t>
  </si>
  <si>
    <t>vl. podíl dotace MMR</t>
  </si>
  <si>
    <t>ORM - vl. podíl k dotaci + nezpůsobilé výdaje</t>
  </si>
  <si>
    <t>schválený rozpočet 2021</t>
  </si>
  <si>
    <t>příprava projektů - (hrazeno z FVI - RUD)</t>
  </si>
  <si>
    <t>rekonstrukce sběrného dvora - PD (rok 2018 zpevněná plocha) - v roce 2019 II. etapa, 2021 dokončení (hrazeno z FVI - RUD)</t>
  </si>
  <si>
    <t>fond voda - výplata investiční dotace na ČOV</t>
  </si>
  <si>
    <t>nové internetové stránky města</t>
  </si>
  <si>
    <t>investiční dotace Oblastní Charita Liberec - studie rekonstrukce Domova pokojného stáří – Domov sv. Vavřince“, Chrastava</t>
  </si>
  <si>
    <t>komunikace Na Hůrce, vč. dešťové kanalizace (hrazeno z FVI - RUD)</t>
  </si>
  <si>
    <t>rekonstrukce ul. Bílokostelecká - I. a II. etapa, rok 2021 III. etapa (částečně hrazeno z FVI - RUD)</t>
  </si>
  <si>
    <t>Projekt "Most do kolonky" (hrazeno z FVI - RUD)</t>
  </si>
  <si>
    <t>Projekt "Bezpečnostní opatření v ul. Vítkovská" (hrazeno z FVI - RUD)</t>
  </si>
  <si>
    <t>Projekt "Kanalizace Vítkovská" (částečně hrazeno z investičního úvěru a částečně z FVI - RUD)</t>
  </si>
  <si>
    <t>Projekt "Rekonstrukce ZŠ Chrastava" budova v Revoluční ulici - (hrazeno z investičního úvěru)</t>
  </si>
  <si>
    <t>4. změna rozpočtu 2021</t>
  </si>
  <si>
    <t>koupaliště (částečně hrazeno z FVI - RUD)</t>
  </si>
  <si>
    <t>5. změna rozpočtu 2021</t>
  </si>
  <si>
    <t>Projekt "Podpora památek a jejich okolí"-VO park u Führichova domu - hrazeno z fondu mikroprojektů - převod z ř. 10 běž. výdajů</t>
  </si>
  <si>
    <t xml:space="preserve">                                                                               5. změna rozpočtu 2021 - rozpočtové opatření                                                      ZM 13.12.2021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</si>
</sst>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41" fontId="0" fillId="0" borderId="3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41" fontId="0" fillId="0" borderId="38" xfId="0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 wrapText="1"/>
    </xf>
    <xf numFmtId="41" fontId="0" fillId="0" borderId="3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41" fontId="0" fillId="0" borderId="34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wrapText="1"/>
    </xf>
    <xf numFmtId="0" fontId="0" fillId="33" borderId="25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0" fontId="0" fillId="34" borderId="29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vertical="center" wrapText="1"/>
    </xf>
    <xf numFmtId="41" fontId="11" fillId="0" borderId="32" xfId="0" applyNumberFormat="1" applyFont="1" applyFill="1" applyBorder="1" applyAlignment="1">
      <alignment vertical="center"/>
    </xf>
    <xf numFmtId="41" fontId="11" fillId="0" borderId="32" xfId="0" applyNumberFormat="1" applyFont="1" applyFill="1" applyBorder="1" applyAlignment="1">
      <alignment vertical="center" wrapText="1"/>
    </xf>
    <xf numFmtId="41" fontId="11" fillId="0" borderId="33" xfId="0" applyNumberFormat="1" applyFont="1" applyFill="1" applyBorder="1" applyAlignment="1">
      <alignment vertical="center" wrapText="1"/>
    </xf>
    <xf numFmtId="41" fontId="3" fillId="0" borderId="32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33" borderId="48" xfId="0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wrapText="1"/>
    </xf>
    <xf numFmtId="41" fontId="0" fillId="0" borderId="33" xfId="0" applyNumberFormat="1" applyFont="1" applyFill="1" applyBorder="1" applyAlignment="1">
      <alignment vertical="center"/>
    </xf>
    <xf numFmtId="41" fontId="47" fillId="0" borderId="31" xfId="0" applyNumberFormat="1" applyFont="1" applyFill="1" applyBorder="1" applyAlignment="1">
      <alignment vertical="center" wrapText="1"/>
    </xf>
    <xf numFmtId="41" fontId="0" fillId="0" borderId="32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 wrapText="1"/>
    </xf>
    <xf numFmtId="41" fontId="47" fillId="0" borderId="33" xfId="0" applyNumberFormat="1" applyFont="1" applyFill="1" applyBorder="1" applyAlignment="1">
      <alignment vertical="center"/>
    </xf>
    <xf numFmtId="41" fontId="47" fillId="0" borderId="32" xfId="0" applyNumberFormat="1" applyFont="1" applyFill="1" applyBorder="1" applyAlignment="1">
      <alignment vertical="center"/>
    </xf>
    <xf numFmtId="0" fontId="48" fillId="0" borderId="25" xfId="0" applyFont="1" applyFill="1" applyBorder="1" applyAlignment="1">
      <alignment vertical="center" wrapText="1"/>
    </xf>
    <xf numFmtId="41" fontId="3" fillId="0" borderId="3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/>
    </xf>
    <xf numFmtId="0" fontId="1" fillId="0" borderId="5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SheetLayoutView="100" zoomScalePageLayoutView="0" workbookViewId="0" topLeftCell="A28">
      <selection activeCell="C120" sqref="C120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5" t="s">
        <v>16</v>
      </c>
      <c r="B1" s="115"/>
      <c r="C1" s="115"/>
      <c r="D1" s="115"/>
      <c r="E1" s="115"/>
      <c r="F1" s="115"/>
      <c r="G1" s="115"/>
      <c r="H1" s="115"/>
      <c r="I1" s="13"/>
      <c r="J1" s="2"/>
    </row>
    <row r="2" spans="1:10" ht="16.5" thickBot="1">
      <c r="A2" s="116" t="s">
        <v>143</v>
      </c>
      <c r="B2" s="117"/>
      <c r="C2" s="117"/>
      <c r="D2" s="117"/>
      <c r="E2" s="117"/>
      <c r="F2" s="117"/>
      <c r="G2" s="117"/>
      <c r="H2" s="117"/>
      <c r="I2" s="2"/>
      <c r="J2" s="2"/>
    </row>
    <row r="3" spans="1:8" ht="49.5" customHeight="1" thickBot="1">
      <c r="A3" s="23">
        <v>2021</v>
      </c>
      <c r="B3" s="11" t="s">
        <v>7</v>
      </c>
      <c r="C3" s="24" t="s">
        <v>4</v>
      </c>
      <c r="D3" s="4" t="s">
        <v>102</v>
      </c>
      <c r="E3" s="4" t="s">
        <v>127</v>
      </c>
      <c r="F3" s="4" t="s">
        <v>139</v>
      </c>
      <c r="G3" s="4" t="s">
        <v>141</v>
      </c>
      <c r="H3" s="9" t="s">
        <v>0</v>
      </c>
    </row>
    <row r="4" spans="1:8" ht="23.25" customHeight="1">
      <c r="A4" s="127" t="s">
        <v>1</v>
      </c>
      <c r="B4" s="12">
        <v>1</v>
      </c>
      <c r="C4" s="25" t="s">
        <v>36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28"/>
      <c r="B5" s="12">
        <v>2</v>
      </c>
      <c r="C5" s="25" t="s">
        <v>37</v>
      </c>
      <c r="D5" s="6">
        <v>15568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28"/>
      <c r="B6" s="12">
        <v>3</v>
      </c>
      <c r="C6" s="25" t="s">
        <v>26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29"/>
      <c r="B7" s="31">
        <v>4</v>
      </c>
      <c r="C7" s="32" t="s">
        <v>3</v>
      </c>
      <c r="D7" s="33">
        <f>SUM(D4:D6)</f>
        <v>20612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20"/>
      <c r="B8" s="38">
        <v>5</v>
      </c>
      <c r="C8" s="105" t="s">
        <v>120</v>
      </c>
      <c r="D8" s="46">
        <v>0</v>
      </c>
      <c r="E8" s="46">
        <v>1000</v>
      </c>
      <c r="F8" s="46">
        <v>1000</v>
      </c>
      <c r="G8" s="46">
        <v>1000</v>
      </c>
      <c r="H8" s="34" t="s">
        <v>5</v>
      </c>
      <c r="I8" s="20"/>
    </row>
    <row r="9" spans="1:8" ht="23.25" customHeight="1">
      <c r="A9" s="121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21"/>
      <c r="B10" s="39">
        <v>7</v>
      </c>
      <c r="C10" s="36" t="s">
        <v>8</v>
      </c>
      <c r="D10" s="47">
        <v>1500</v>
      </c>
      <c r="E10" s="47">
        <v>1500</v>
      </c>
      <c r="F10" s="47">
        <v>1500</v>
      </c>
      <c r="G10" s="47">
        <v>1500</v>
      </c>
      <c r="H10" s="3" t="s">
        <v>5</v>
      </c>
    </row>
    <row r="11" spans="1:8" ht="23.25" customHeight="1">
      <c r="A11" s="121"/>
      <c r="B11" s="39">
        <v>8</v>
      </c>
      <c r="C11" s="35" t="s">
        <v>118</v>
      </c>
      <c r="D11" s="47">
        <v>0</v>
      </c>
      <c r="E11" s="47">
        <v>900</v>
      </c>
      <c r="F11" s="109">
        <f>900-900</f>
        <v>0</v>
      </c>
      <c r="G11" s="109">
        <f>900-900</f>
        <v>0</v>
      </c>
      <c r="H11" s="3" t="s">
        <v>5</v>
      </c>
    </row>
    <row r="12" spans="1:8" ht="23.25" customHeight="1">
      <c r="A12" s="121"/>
      <c r="B12" s="39">
        <v>9</v>
      </c>
      <c r="C12" s="36" t="s">
        <v>6</v>
      </c>
      <c r="D12" s="47">
        <v>0</v>
      </c>
      <c r="E12" s="47">
        <v>250</v>
      </c>
      <c r="F12" s="109">
        <f>250+200</f>
        <v>450</v>
      </c>
      <c r="G12" s="109">
        <f>250+200</f>
        <v>450</v>
      </c>
      <c r="H12" s="3" t="s">
        <v>5</v>
      </c>
    </row>
    <row r="13" spans="1:8" ht="23.25" customHeight="1">
      <c r="A13" s="121"/>
      <c r="B13" s="39">
        <v>10</v>
      </c>
      <c r="C13" s="35" t="s">
        <v>128</v>
      </c>
      <c r="D13" s="47">
        <v>2500</v>
      </c>
      <c r="E13" s="47">
        <v>3500</v>
      </c>
      <c r="F13" s="47">
        <v>3500</v>
      </c>
      <c r="G13" s="47">
        <v>3500</v>
      </c>
      <c r="H13" s="3" t="s">
        <v>5</v>
      </c>
    </row>
    <row r="14" spans="1:8" ht="23.25" customHeight="1">
      <c r="A14" s="121"/>
      <c r="B14" s="39">
        <v>11</v>
      </c>
      <c r="C14" s="35" t="s">
        <v>119</v>
      </c>
      <c r="D14" s="47">
        <v>0</v>
      </c>
      <c r="E14" s="47">
        <v>500</v>
      </c>
      <c r="F14" s="47">
        <v>500</v>
      </c>
      <c r="G14" s="47">
        <v>500</v>
      </c>
      <c r="H14" s="3" t="s">
        <v>5</v>
      </c>
    </row>
    <row r="15" spans="1:8" ht="23.25" customHeight="1">
      <c r="A15" s="121"/>
      <c r="B15" s="39">
        <v>12</v>
      </c>
      <c r="C15" s="35" t="s">
        <v>28</v>
      </c>
      <c r="D15" s="91">
        <f>0+2000</f>
        <v>2000</v>
      </c>
      <c r="E15" s="47">
        <f>1600</f>
        <v>1600</v>
      </c>
      <c r="F15" s="47">
        <f>1600</f>
        <v>1600</v>
      </c>
      <c r="G15" s="47">
        <f>1600</f>
        <v>1600</v>
      </c>
      <c r="H15" s="3" t="s">
        <v>5</v>
      </c>
    </row>
    <row r="16" spans="1:8" ht="23.25" customHeight="1">
      <c r="A16" s="121"/>
      <c r="B16" s="39">
        <v>13</v>
      </c>
      <c r="C16" s="36" t="s">
        <v>117</v>
      </c>
      <c r="D16" s="47">
        <v>0</v>
      </c>
      <c r="E16" s="47">
        <v>300</v>
      </c>
      <c r="F16" s="47">
        <v>300</v>
      </c>
      <c r="G16" s="47">
        <v>300</v>
      </c>
      <c r="H16" s="3" t="s">
        <v>5</v>
      </c>
    </row>
    <row r="17" spans="1:8" ht="23.25" customHeight="1">
      <c r="A17" s="121"/>
      <c r="B17" s="39">
        <v>14</v>
      </c>
      <c r="C17" s="35" t="s">
        <v>113</v>
      </c>
      <c r="D17" s="47">
        <v>0</v>
      </c>
      <c r="E17" s="47">
        <v>300</v>
      </c>
      <c r="F17" s="47">
        <v>300</v>
      </c>
      <c r="G17" s="47">
        <v>300</v>
      </c>
      <c r="H17" s="3" t="s">
        <v>112</v>
      </c>
    </row>
    <row r="18" spans="1:8" ht="23.25" customHeight="1">
      <c r="A18" s="121"/>
      <c r="B18" s="39">
        <v>15</v>
      </c>
      <c r="C18" s="36" t="s">
        <v>129</v>
      </c>
      <c r="D18" s="91">
        <f>0+29</f>
        <v>29</v>
      </c>
      <c r="E18" s="47">
        <v>1500</v>
      </c>
      <c r="F18" s="109">
        <f>1500+900</f>
        <v>2400</v>
      </c>
      <c r="G18" s="109">
        <f>1500+900</f>
        <v>2400</v>
      </c>
      <c r="H18" s="10" t="s">
        <v>5</v>
      </c>
    </row>
    <row r="19" spans="1:8" ht="23.25" customHeight="1">
      <c r="A19" s="121"/>
      <c r="B19" s="39">
        <v>16</v>
      </c>
      <c r="C19" s="36" t="s">
        <v>27</v>
      </c>
      <c r="D19" s="47">
        <v>0</v>
      </c>
      <c r="E19" s="47">
        <v>400</v>
      </c>
      <c r="F19" s="47">
        <v>400</v>
      </c>
      <c r="G19" s="47">
        <v>400</v>
      </c>
      <c r="H19" s="10" t="s">
        <v>5</v>
      </c>
    </row>
    <row r="20" spans="1:8" ht="23.25" customHeight="1">
      <c r="A20" s="121"/>
      <c r="B20" s="39">
        <v>17</v>
      </c>
      <c r="C20" s="84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1"/>
      <c r="B21" s="39">
        <v>18</v>
      </c>
      <c r="C21" s="36" t="s">
        <v>124</v>
      </c>
      <c r="D21" s="47">
        <v>0</v>
      </c>
      <c r="E21" s="47">
        <v>0</v>
      </c>
      <c r="F21" s="47">
        <v>0</v>
      </c>
      <c r="G21" s="47">
        <v>0</v>
      </c>
      <c r="H21" s="10" t="s">
        <v>112</v>
      </c>
      <c r="I21" s="21"/>
    </row>
    <row r="22" spans="1:9" ht="23.25" customHeight="1">
      <c r="A22" s="121"/>
      <c r="B22" s="39">
        <v>19</v>
      </c>
      <c r="C22" s="84" t="s">
        <v>72</v>
      </c>
      <c r="D22" s="47">
        <v>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21"/>
      <c r="B23" s="39">
        <v>20</v>
      </c>
      <c r="C23" s="85" t="s">
        <v>73</v>
      </c>
      <c r="D23" s="64">
        <v>0</v>
      </c>
      <c r="E23" s="64">
        <v>0</v>
      </c>
      <c r="F23" s="64">
        <v>0</v>
      </c>
      <c r="G23" s="64">
        <v>0</v>
      </c>
      <c r="H23" s="41" t="s">
        <v>65</v>
      </c>
      <c r="I23" s="21"/>
    </row>
    <row r="24" spans="1:8" ht="23.25" customHeight="1">
      <c r="A24" s="121"/>
      <c r="B24" s="39">
        <v>21</v>
      </c>
      <c r="C24" s="36" t="s">
        <v>123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1"/>
      <c r="B25" s="39">
        <v>22</v>
      </c>
      <c r="C25" s="36" t="s">
        <v>88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21"/>
      <c r="B26" s="39">
        <v>23</v>
      </c>
      <c r="C26" s="84" t="s">
        <v>40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1"/>
      <c r="B27" s="39">
        <v>24</v>
      </c>
      <c r="C27" s="84" t="s">
        <v>49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1"/>
      <c r="B28" s="39">
        <v>25</v>
      </c>
      <c r="C28" s="84" t="s">
        <v>41</v>
      </c>
      <c r="D28" s="47">
        <v>0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21"/>
      <c r="B29" s="39">
        <v>26</v>
      </c>
      <c r="C29" s="36" t="s">
        <v>84</v>
      </c>
      <c r="D29" s="47">
        <v>0</v>
      </c>
      <c r="E29" s="47">
        <v>0</v>
      </c>
      <c r="F29" s="47">
        <v>0</v>
      </c>
      <c r="G29" s="47">
        <v>0</v>
      </c>
      <c r="H29" s="10" t="s">
        <v>86</v>
      </c>
    </row>
    <row r="30" spans="1:8" ht="23.25" customHeight="1">
      <c r="A30" s="121"/>
      <c r="B30" s="39">
        <v>27</v>
      </c>
      <c r="C30" s="36" t="s">
        <v>85</v>
      </c>
      <c r="D30" s="47">
        <v>0</v>
      </c>
      <c r="E30" s="47">
        <v>0</v>
      </c>
      <c r="F30" s="47">
        <v>0</v>
      </c>
      <c r="G30" s="47">
        <v>0</v>
      </c>
      <c r="H30" s="10" t="s">
        <v>86</v>
      </c>
    </row>
    <row r="31" spans="1:8" ht="23.25" customHeight="1">
      <c r="A31" s="121"/>
      <c r="B31" s="39">
        <v>28</v>
      </c>
      <c r="C31" s="36" t="s">
        <v>60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1"/>
      <c r="B32" s="39">
        <v>29</v>
      </c>
      <c r="C32" s="90" t="s">
        <v>101</v>
      </c>
      <c r="D32" s="91">
        <f>0+3000</f>
        <v>3000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21"/>
      <c r="B33" s="39">
        <v>30</v>
      </c>
      <c r="C33" s="90" t="s">
        <v>133</v>
      </c>
      <c r="D33" s="91">
        <v>5000</v>
      </c>
      <c r="E33" s="47">
        <v>2000</v>
      </c>
      <c r="F33" s="47">
        <v>2000</v>
      </c>
      <c r="G33" s="47">
        <v>2000</v>
      </c>
      <c r="H33" s="10" t="s">
        <v>5</v>
      </c>
    </row>
    <row r="34" spans="1:8" ht="23.25" customHeight="1">
      <c r="A34" s="121"/>
      <c r="B34" s="39">
        <v>31</v>
      </c>
      <c r="C34" s="90" t="s">
        <v>114</v>
      </c>
      <c r="D34" s="47">
        <v>0</v>
      </c>
      <c r="E34" s="47">
        <v>750</v>
      </c>
      <c r="F34" s="47">
        <v>750</v>
      </c>
      <c r="G34" s="47">
        <v>750</v>
      </c>
      <c r="H34" s="10" t="s">
        <v>5</v>
      </c>
    </row>
    <row r="35" spans="1:8" ht="23.25" customHeight="1">
      <c r="A35" s="121"/>
      <c r="B35" s="39">
        <v>32</v>
      </c>
      <c r="C35" s="36" t="s">
        <v>32</v>
      </c>
      <c r="D35" s="47">
        <v>0</v>
      </c>
      <c r="E35" s="47">
        <v>200</v>
      </c>
      <c r="F35" s="47">
        <v>200</v>
      </c>
      <c r="G35" s="47">
        <v>200</v>
      </c>
      <c r="H35" s="10" t="s">
        <v>69</v>
      </c>
    </row>
    <row r="36" spans="1:8" ht="23.25" customHeight="1">
      <c r="A36" s="121"/>
      <c r="B36" s="39">
        <v>33</v>
      </c>
      <c r="C36" s="84" t="s">
        <v>51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1"/>
      <c r="B37" s="39">
        <v>34</v>
      </c>
      <c r="C37" s="90" t="s">
        <v>90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1"/>
      <c r="B38" s="39">
        <v>35</v>
      </c>
      <c r="C38" s="84" t="s">
        <v>50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1"/>
      <c r="B39" s="39">
        <v>36</v>
      </c>
      <c r="C39" s="90" t="s">
        <v>80</v>
      </c>
      <c r="D39" s="47">
        <v>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22"/>
      <c r="B40" s="59">
        <v>37</v>
      </c>
      <c r="C40" s="69" t="s">
        <v>38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24" t="s">
        <v>15</v>
      </c>
      <c r="B42" s="130"/>
      <c r="C42" s="130"/>
      <c r="D42" s="130"/>
      <c r="E42" s="130"/>
      <c r="F42" s="130"/>
      <c r="G42" s="130"/>
      <c r="H42" s="130"/>
      <c r="I42" s="76"/>
    </row>
    <row r="43" spans="1:8" ht="49.5" customHeight="1" thickBot="1">
      <c r="A43" s="80">
        <v>2021</v>
      </c>
      <c r="B43" s="79" t="s">
        <v>7</v>
      </c>
      <c r="C43" s="24" t="s">
        <v>4</v>
      </c>
      <c r="D43" s="4" t="s">
        <v>102</v>
      </c>
      <c r="E43" s="4" t="s">
        <v>127</v>
      </c>
      <c r="F43" s="4" t="s">
        <v>139</v>
      </c>
      <c r="G43" s="4" t="s">
        <v>141</v>
      </c>
      <c r="H43" s="9" t="s">
        <v>0</v>
      </c>
    </row>
    <row r="44" spans="1:8" ht="23.25" customHeight="1">
      <c r="A44" s="123"/>
      <c r="B44" s="97">
        <v>38</v>
      </c>
      <c r="C44" s="98" t="s">
        <v>93</v>
      </c>
      <c r="D44" s="46">
        <v>200</v>
      </c>
      <c r="E44" s="46">
        <v>200</v>
      </c>
      <c r="F44" s="46">
        <v>200</v>
      </c>
      <c r="G44" s="46">
        <v>200</v>
      </c>
      <c r="H44" s="99" t="s">
        <v>5</v>
      </c>
    </row>
    <row r="45" spans="1:8" ht="23.25" customHeight="1">
      <c r="A45" s="118"/>
      <c r="B45" s="12">
        <v>39</v>
      </c>
      <c r="C45" s="77" t="s">
        <v>70</v>
      </c>
      <c r="D45" s="47">
        <v>0</v>
      </c>
      <c r="E45" s="47">
        <v>0</v>
      </c>
      <c r="F45" s="47">
        <v>0</v>
      </c>
      <c r="G45" s="47">
        <v>0</v>
      </c>
      <c r="H45" s="10" t="s">
        <v>67</v>
      </c>
    </row>
    <row r="46" spans="1:8" ht="23.25" customHeight="1">
      <c r="A46" s="118"/>
      <c r="B46" s="12">
        <v>40</v>
      </c>
      <c r="C46" s="77" t="s">
        <v>91</v>
      </c>
      <c r="D46" s="47">
        <v>0</v>
      </c>
      <c r="E46" s="47">
        <v>600</v>
      </c>
      <c r="F46" s="47">
        <v>600</v>
      </c>
      <c r="G46" s="47">
        <v>600</v>
      </c>
      <c r="H46" s="10" t="s">
        <v>5</v>
      </c>
    </row>
    <row r="47" spans="1:8" ht="23.25" customHeight="1">
      <c r="A47" s="118"/>
      <c r="B47" s="12">
        <v>41</v>
      </c>
      <c r="C47" s="77" t="s">
        <v>89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18"/>
      <c r="B48" s="12">
        <v>42</v>
      </c>
      <c r="C48" s="77" t="s">
        <v>87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18"/>
      <c r="B49" s="12">
        <v>43</v>
      </c>
      <c r="C49" s="77" t="s">
        <v>56</v>
      </c>
      <c r="D49" s="47">
        <v>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18"/>
      <c r="B50" s="12">
        <v>44</v>
      </c>
      <c r="C50" s="77" t="s">
        <v>134</v>
      </c>
      <c r="D50" s="91">
        <f>4000+8000</f>
        <v>12000</v>
      </c>
      <c r="E50" s="91">
        <f>7500+1900</f>
        <v>9400</v>
      </c>
      <c r="F50" s="47">
        <f>7500+1900</f>
        <v>9400</v>
      </c>
      <c r="G50" s="47">
        <f>7500+1900</f>
        <v>9400</v>
      </c>
      <c r="H50" s="100" t="s">
        <v>5</v>
      </c>
    </row>
    <row r="51" spans="1:8" ht="23.25" customHeight="1">
      <c r="A51" s="118"/>
      <c r="B51" s="12">
        <v>45</v>
      </c>
      <c r="C51" s="77" t="s">
        <v>116</v>
      </c>
      <c r="D51" s="47">
        <v>0</v>
      </c>
      <c r="E51" s="47">
        <v>100</v>
      </c>
      <c r="F51" s="47">
        <v>100</v>
      </c>
      <c r="G51" s="47">
        <v>100</v>
      </c>
      <c r="H51" s="10" t="s">
        <v>112</v>
      </c>
    </row>
    <row r="52" spans="1:8" ht="23.25" customHeight="1">
      <c r="A52" s="118"/>
      <c r="B52" s="12">
        <v>46</v>
      </c>
      <c r="C52" s="77" t="s">
        <v>92</v>
      </c>
      <c r="D52" s="47">
        <v>0</v>
      </c>
      <c r="E52" s="47">
        <v>500</v>
      </c>
      <c r="F52" s="47">
        <v>500</v>
      </c>
      <c r="G52" s="47">
        <v>500</v>
      </c>
      <c r="H52" s="10" t="s">
        <v>5</v>
      </c>
    </row>
    <row r="53" spans="1:8" ht="23.25" customHeight="1">
      <c r="A53" s="118"/>
      <c r="B53" s="12">
        <v>47</v>
      </c>
      <c r="C53" s="77" t="s">
        <v>140</v>
      </c>
      <c r="D53" s="47">
        <v>0</v>
      </c>
      <c r="E53" s="47">
        <v>0</v>
      </c>
      <c r="F53" s="109">
        <f>0+27000</f>
        <v>27000</v>
      </c>
      <c r="G53" s="109">
        <f>0+27000</f>
        <v>27000</v>
      </c>
      <c r="H53" s="10" t="s">
        <v>5</v>
      </c>
    </row>
    <row r="54" spans="1:8" ht="23.25" customHeight="1">
      <c r="A54" s="118"/>
      <c r="B54" s="12">
        <v>48</v>
      </c>
      <c r="C54" s="77" t="s">
        <v>81</v>
      </c>
      <c r="D54" s="47">
        <v>0</v>
      </c>
      <c r="E54" s="47">
        <v>0</v>
      </c>
      <c r="F54" s="47">
        <v>0</v>
      </c>
      <c r="G54" s="47">
        <v>0</v>
      </c>
      <c r="H54" s="101" t="s">
        <v>5</v>
      </c>
    </row>
    <row r="55" spans="1:8" ht="23.25" customHeight="1">
      <c r="A55" s="118"/>
      <c r="B55" s="12">
        <v>49</v>
      </c>
      <c r="C55" s="77" t="s">
        <v>115</v>
      </c>
      <c r="D55" s="47">
        <v>0</v>
      </c>
      <c r="E55" s="47">
        <v>400</v>
      </c>
      <c r="F55" s="47">
        <v>400</v>
      </c>
      <c r="G55" s="47">
        <v>400</v>
      </c>
      <c r="H55" s="10" t="s">
        <v>5</v>
      </c>
    </row>
    <row r="56" spans="1:8" ht="23.25" customHeight="1">
      <c r="A56" s="118"/>
      <c r="B56" s="12">
        <v>50</v>
      </c>
      <c r="C56" s="77" t="s">
        <v>45</v>
      </c>
      <c r="D56" s="47">
        <v>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18"/>
      <c r="B57" s="12">
        <v>51</v>
      </c>
      <c r="C57" s="77" t="s">
        <v>66</v>
      </c>
      <c r="D57" s="91">
        <f>0+4000</f>
        <v>4000</v>
      </c>
      <c r="E57" s="47">
        <v>0</v>
      </c>
      <c r="F57" s="47">
        <v>0</v>
      </c>
      <c r="G57" s="47">
        <v>0</v>
      </c>
      <c r="H57" s="10" t="s">
        <v>100</v>
      </c>
    </row>
    <row r="58" spans="1:8" ht="23.25" customHeight="1">
      <c r="A58" s="118"/>
      <c r="B58" s="12">
        <v>52</v>
      </c>
      <c r="C58" s="77" t="s">
        <v>122</v>
      </c>
      <c r="D58" s="47">
        <v>0</v>
      </c>
      <c r="E58" s="47">
        <v>1000</v>
      </c>
      <c r="F58" s="47">
        <v>1000</v>
      </c>
      <c r="G58" s="47">
        <v>1000</v>
      </c>
      <c r="H58" s="10" t="s">
        <v>5</v>
      </c>
    </row>
    <row r="59" spans="1:8" ht="23.25" customHeight="1">
      <c r="A59" s="118"/>
      <c r="B59" s="12">
        <v>53</v>
      </c>
      <c r="C59" s="77" t="s">
        <v>34</v>
      </c>
      <c r="D59" s="47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18"/>
      <c r="B60" s="12">
        <v>54</v>
      </c>
      <c r="C60" s="77" t="s">
        <v>111</v>
      </c>
      <c r="D60" s="47">
        <v>0</v>
      </c>
      <c r="E60" s="47">
        <v>0</v>
      </c>
      <c r="F60" s="109">
        <f>180+122</f>
        <v>302</v>
      </c>
      <c r="G60" s="112">
        <f>180+122+312</f>
        <v>614</v>
      </c>
      <c r="H60" s="10" t="s">
        <v>5</v>
      </c>
    </row>
    <row r="61" spans="1:8" ht="23.25" customHeight="1">
      <c r="A61" s="118"/>
      <c r="B61" s="12">
        <v>55</v>
      </c>
      <c r="C61" s="77" t="s">
        <v>17</v>
      </c>
      <c r="D61" s="47">
        <v>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18"/>
      <c r="B62" s="12">
        <v>56</v>
      </c>
      <c r="C62" s="78" t="s">
        <v>68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18"/>
      <c r="B63" s="12">
        <v>57</v>
      </c>
      <c r="C63" s="78" t="s">
        <v>48</v>
      </c>
      <c r="D63" s="47">
        <v>0</v>
      </c>
      <c r="E63" s="47">
        <v>0</v>
      </c>
      <c r="F63" s="47">
        <v>0</v>
      </c>
      <c r="G63" s="47">
        <v>0</v>
      </c>
      <c r="H63" s="101" t="s">
        <v>46</v>
      </c>
    </row>
    <row r="64" spans="1:8" ht="23.25" customHeight="1">
      <c r="A64" s="118"/>
      <c r="B64" s="12">
        <v>58</v>
      </c>
      <c r="C64" s="83" t="s">
        <v>78</v>
      </c>
      <c r="D64" s="47">
        <v>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18"/>
      <c r="B65" s="12">
        <v>59</v>
      </c>
      <c r="C65" s="78" t="s">
        <v>57</v>
      </c>
      <c r="D65" s="47">
        <v>0</v>
      </c>
      <c r="E65" s="47">
        <v>1000</v>
      </c>
      <c r="F65" s="109">
        <f>1000-900</f>
        <v>100</v>
      </c>
      <c r="G65" s="109">
        <f>1000-900</f>
        <v>100</v>
      </c>
      <c r="H65" s="10" t="s">
        <v>58</v>
      </c>
      <c r="J65" s="56"/>
    </row>
    <row r="66" spans="1:8" ht="23.25" customHeight="1">
      <c r="A66" s="118"/>
      <c r="B66" s="12">
        <v>60</v>
      </c>
      <c r="C66" s="78" t="s">
        <v>52</v>
      </c>
      <c r="D66" s="47">
        <v>70</v>
      </c>
      <c r="E66" s="47">
        <v>300</v>
      </c>
      <c r="F66" s="109">
        <f>300+200</f>
        <v>500</v>
      </c>
      <c r="G66" s="109">
        <f>300+200</f>
        <v>500</v>
      </c>
      <c r="H66" s="10" t="s">
        <v>5</v>
      </c>
    </row>
    <row r="67" spans="1:8" ht="23.25" customHeight="1">
      <c r="A67" s="118"/>
      <c r="B67" s="12">
        <v>61</v>
      </c>
      <c r="C67" s="78" t="s">
        <v>22</v>
      </c>
      <c r="D67" s="94">
        <v>0</v>
      </c>
      <c r="E67" s="47">
        <v>300</v>
      </c>
      <c r="F67" s="47">
        <v>300</v>
      </c>
      <c r="G67" s="47">
        <v>300</v>
      </c>
      <c r="H67" s="10" t="s">
        <v>5</v>
      </c>
    </row>
    <row r="68" spans="1:8" ht="23.25" customHeight="1">
      <c r="A68" s="118"/>
      <c r="B68" s="12">
        <v>62</v>
      </c>
      <c r="C68" s="77" t="s">
        <v>35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19"/>
      <c r="B69" s="102">
        <v>63</v>
      </c>
      <c r="C69" s="103" t="s">
        <v>39</v>
      </c>
      <c r="D69" s="70">
        <v>200</v>
      </c>
      <c r="E69" s="70">
        <v>200</v>
      </c>
      <c r="F69" s="70">
        <v>200</v>
      </c>
      <c r="G69" s="70">
        <v>200</v>
      </c>
      <c r="H69" s="57" t="s">
        <v>31</v>
      </c>
    </row>
    <row r="70" spans="1:8" ht="23.25" customHeight="1">
      <c r="A70" s="118"/>
      <c r="B70" s="71">
        <v>64</v>
      </c>
      <c r="C70" s="43" t="s">
        <v>135</v>
      </c>
      <c r="D70" s="50">
        <v>0</v>
      </c>
      <c r="E70" s="50">
        <v>3000</v>
      </c>
      <c r="F70" s="108">
        <f>3000-3000</f>
        <v>0</v>
      </c>
      <c r="G70" s="114">
        <f>3000-3000</f>
        <v>0</v>
      </c>
      <c r="H70" s="44" t="s">
        <v>125</v>
      </c>
    </row>
    <row r="71" spans="1:8" ht="23.25" customHeight="1">
      <c r="A71" s="118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23</v>
      </c>
    </row>
    <row r="72" spans="1:8" ht="23.25" customHeight="1">
      <c r="A72" s="118"/>
      <c r="B72" s="40">
        <v>66</v>
      </c>
      <c r="C72" s="88" t="s">
        <v>74</v>
      </c>
      <c r="D72" s="48">
        <v>0</v>
      </c>
      <c r="E72" s="48">
        <v>0</v>
      </c>
      <c r="F72" s="48">
        <v>0</v>
      </c>
      <c r="G72" s="48">
        <v>0</v>
      </c>
      <c r="H72" s="10" t="s">
        <v>24</v>
      </c>
    </row>
    <row r="73" spans="1:8" ht="23.25" customHeight="1">
      <c r="A73" s="118"/>
      <c r="B73" s="40">
        <v>67</v>
      </c>
      <c r="C73" s="88" t="s">
        <v>74</v>
      </c>
      <c r="D73" s="49">
        <v>0</v>
      </c>
      <c r="E73" s="49">
        <v>0</v>
      </c>
      <c r="F73" s="49">
        <v>0</v>
      </c>
      <c r="G73" s="49">
        <v>0</v>
      </c>
      <c r="H73" s="41" t="s">
        <v>42</v>
      </c>
    </row>
    <row r="74" spans="1:8" ht="23.25" customHeight="1">
      <c r="A74" s="118"/>
      <c r="B74" s="40">
        <v>68</v>
      </c>
      <c r="C74" s="36" t="s">
        <v>136</v>
      </c>
      <c r="D74" s="48">
        <v>0</v>
      </c>
      <c r="E74" s="48">
        <v>5000</v>
      </c>
      <c r="F74" s="48">
        <v>5000</v>
      </c>
      <c r="G74" s="48">
        <v>5000</v>
      </c>
      <c r="H74" s="10" t="s">
        <v>94</v>
      </c>
    </row>
    <row r="75" spans="1:8" ht="23.25" customHeight="1">
      <c r="A75" s="118"/>
      <c r="B75" s="40">
        <v>69</v>
      </c>
      <c r="C75" s="36" t="s">
        <v>137</v>
      </c>
      <c r="D75" s="92">
        <f>15000-15000</f>
        <v>0</v>
      </c>
      <c r="E75" s="48">
        <v>23000</v>
      </c>
      <c r="F75" s="48">
        <v>23000</v>
      </c>
      <c r="G75" s="48">
        <v>23000</v>
      </c>
      <c r="H75" s="41" t="s">
        <v>42</v>
      </c>
    </row>
    <row r="76" spans="1:8" ht="23.25" customHeight="1">
      <c r="A76" s="118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25</v>
      </c>
    </row>
    <row r="77" spans="1:8" ht="23.25" customHeight="1">
      <c r="A77" s="118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24</v>
      </c>
    </row>
    <row r="78" spans="1:8" ht="23.25" customHeight="1">
      <c r="A78" s="118"/>
      <c r="B78" s="40">
        <v>72</v>
      </c>
      <c r="C78" s="37" t="s">
        <v>33</v>
      </c>
      <c r="D78" s="48">
        <v>0</v>
      </c>
      <c r="E78" s="48">
        <v>0</v>
      </c>
      <c r="F78" s="48">
        <v>0</v>
      </c>
      <c r="G78" s="48">
        <v>0</v>
      </c>
      <c r="H78" s="10" t="s">
        <v>29</v>
      </c>
    </row>
    <row r="79" spans="1:8" ht="23.25" customHeight="1">
      <c r="A79" s="118"/>
      <c r="B79" s="40">
        <v>73</v>
      </c>
      <c r="C79" s="37" t="s">
        <v>59</v>
      </c>
      <c r="D79" s="48">
        <v>0</v>
      </c>
      <c r="E79" s="48">
        <v>0</v>
      </c>
      <c r="F79" s="48">
        <v>0</v>
      </c>
      <c r="G79" s="48">
        <v>0</v>
      </c>
      <c r="H79" s="10" t="s">
        <v>23</v>
      </c>
    </row>
    <row r="80" spans="1:8" ht="23.25" customHeight="1">
      <c r="A80" s="118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24</v>
      </c>
    </row>
    <row r="81" spans="1:8" ht="23.25" customHeight="1">
      <c r="A81" s="118"/>
      <c r="B81" s="40">
        <v>75</v>
      </c>
      <c r="C81" s="42" t="s">
        <v>30</v>
      </c>
      <c r="D81" s="49">
        <v>0</v>
      </c>
      <c r="E81" s="49">
        <v>0</v>
      </c>
      <c r="F81" s="49">
        <v>0</v>
      </c>
      <c r="G81" s="49">
        <v>0</v>
      </c>
      <c r="H81" s="41" t="s">
        <v>29</v>
      </c>
    </row>
    <row r="82" spans="1:8" ht="23.25" customHeight="1">
      <c r="A82" s="118"/>
      <c r="B82" s="40">
        <v>76</v>
      </c>
      <c r="C82" s="106" t="s">
        <v>138</v>
      </c>
      <c r="D82" s="93">
        <f>0+1500</f>
        <v>1500</v>
      </c>
      <c r="E82" s="93">
        <v>30000</v>
      </c>
      <c r="F82" s="49">
        <v>30000</v>
      </c>
      <c r="G82" s="49">
        <v>30000</v>
      </c>
      <c r="H82" s="41" t="s">
        <v>126</v>
      </c>
    </row>
    <row r="83" spans="1:10" ht="23.25" customHeight="1" thickBot="1">
      <c r="A83" s="119"/>
      <c r="B83" s="59">
        <v>77</v>
      </c>
      <c r="C83" s="96" t="s">
        <v>98</v>
      </c>
      <c r="D83" s="95">
        <v>500</v>
      </c>
      <c r="E83" s="51">
        <v>0</v>
      </c>
      <c r="F83" s="51">
        <v>0</v>
      </c>
      <c r="G83" s="51">
        <v>0</v>
      </c>
      <c r="H83" s="57" t="s">
        <v>99</v>
      </c>
      <c r="J83" s="58"/>
    </row>
    <row r="84" spans="1:10" ht="49.5" customHeight="1">
      <c r="A84" s="124" t="s">
        <v>43</v>
      </c>
      <c r="B84" s="130"/>
      <c r="C84" s="130"/>
      <c r="D84" s="130"/>
      <c r="E84" s="130"/>
      <c r="F84" s="130"/>
      <c r="G84" s="130"/>
      <c r="H84" s="130"/>
      <c r="J84" s="58"/>
    </row>
    <row r="85" spans="1:10" ht="23.25" customHeight="1" thickBot="1">
      <c r="A85" s="124"/>
      <c r="B85" s="130"/>
      <c r="C85" s="130"/>
      <c r="D85" s="130"/>
      <c r="E85" s="130"/>
      <c r="F85" s="130"/>
      <c r="G85" s="130"/>
      <c r="H85" s="130"/>
      <c r="J85" s="58"/>
    </row>
    <row r="86" spans="1:10" ht="49.5" customHeight="1" thickBot="1">
      <c r="A86" s="23">
        <v>2021</v>
      </c>
      <c r="B86" s="11" t="s">
        <v>7</v>
      </c>
      <c r="C86" s="24" t="s">
        <v>4</v>
      </c>
      <c r="D86" s="4" t="s">
        <v>102</v>
      </c>
      <c r="E86" s="4" t="s">
        <v>127</v>
      </c>
      <c r="F86" s="4" t="s">
        <v>139</v>
      </c>
      <c r="G86" s="4" t="s">
        <v>141</v>
      </c>
      <c r="H86" s="9" t="s">
        <v>0</v>
      </c>
      <c r="J86" s="58"/>
    </row>
    <row r="87" spans="1:8" ht="23.25" customHeight="1">
      <c r="A87" s="123"/>
      <c r="B87" s="61">
        <v>78</v>
      </c>
      <c r="C87" s="104" t="s">
        <v>71</v>
      </c>
      <c r="D87" s="62">
        <v>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18"/>
      <c r="B88" s="39">
        <v>79</v>
      </c>
      <c r="C88" s="36" t="s">
        <v>12</v>
      </c>
      <c r="D88" s="47">
        <v>500</v>
      </c>
      <c r="E88" s="47">
        <v>1500</v>
      </c>
      <c r="F88" s="47">
        <v>1500</v>
      </c>
      <c r="G88" s="47">
        <v>1500</v>
      </c>
      <c r="H88" s="10" t="s">
        <v>5</v>
      </c>
    </row>
    <row r="89" spans="1:8" ht="23.25" customHeight="1">
      <c r="A89" s="118"/>
      <c r="B89" s="39">
        <v>80</v>
      </c>
      <c r="C89" s="88" t="s">
        <v>110</v>
      </c>
      <c r="D89" s="47">
        <v>0</v>
      </c>
      <c r="E89" s="47">
        <v>0</v>
      </c>
      <c r="F89" s="47">
        <v>43</v>
      </c>
      <c r="G89" s="47">
        <v>43</v>
      </c>
      <c r="H89" s="100" t="s">
        <v>109</v>
      </c>
    </row>
    <row r="90" spans="1:8" ht="23.25" customHeight="1">
      <c r="A90" s="118"/>
      <c r="B90" s="40">
        <v>81</v>
      </c>
      <c r="C90" s="113" t="s">
        <v>142</v>
      </c>
      <c r="D90" s="47">
        <v>0</v>
      </c>
      <c r="E90" s="47">
        <v>0</v>
      </c>
      <c r="F90" s="47">
        <v>0</v>
      </c>
      <c r="G90" s="112">
        <v>201</v>
      </c>
      <c r="H90" s="100" t="s">
        <v>109</v>
      </c>
    </row>
    <row r="91" spans="1:8" ht="23.25" customHeight="1">
      <c r="A91" s="118"/>
      <c r="B91" s="40">
        <v>82</v>
      </c>
      <c r="C91" s="85" t="s">
        <v>82</v>
      </c>
      <c r="D91" s="47">
        <v>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18"/>
      <c r="B92" s="40">
        <v>83</v>
      </c>
      <c r="C92" s="60" t="s">
        <v>83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18"/>
      <c r="B93" s="40">
        <v>84</v>
      </c>
      <c r="C93" s="60" t="s">
        <v>79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18"/>
      <c r="B94" s="40">
        <v>85</v>
      </c>
      <c r="C94" s="60" t="s">
        <v>108</v>
      </c>
      <c r="D94" s="47">
        <v>0</v>
      </c>
      <c r="E94" s="91">
        <v>700</v>
      </c>
      <c r="F94" s="47">
        <v>700</v>
      </c>
      <c r="G94" s="47">
        <v>700</v>
      </c>
      <c r="H94" s="81" t="s">
        <v>5</v>
      </c>
    </row>
    <row r="95" spans="1:8" ht="22.5" customHeight="1">
      <c r="A95" s="118"/>
      <c r="B95" s="40">
        <v>86</v>
      </c>
      <c r="C95" s="60" t="s">
        <v>54</v>
      </c>
      <c r="D95" s="47">
        <v>0</v>
      </c>
      <c r="E95" s="47">
        <v>0</v>
      </c>
      <c r="F95" s="109">
        <f>0+625</f>
        <v>625</v>
      </c>
      <c r="G95" s="109">
        <f>0+625</f>
        <v>625</v>
      </c>
      <c r="H95" s="41" t="s">
        <v>5</v>
      </c>
    </row>
    <row r="96" spans="1:8" ht="23.25" customHeight="1">
      <c r="A96" s="118"/>
      <c r="B96" s="40">
        <v>87</v>
      </c>
      <c r="C96" s="85" t="s">
        <v>53</v>
      </c>
      <c r="D96" s="47">
        <v>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18"/>
      <c r="B97" s="40">
        <v>88</v>
      </c>
      <c r="C97" s="85" t="s">
        <v>61</v>
      </c>
      <c r="D97" s="47">
        <v>0</v>
      </c>
      <c r="E97" s="47">
        <v>0</v>
      </c>
      <c r="F97" s="47">
        <v>0</v>
      </c>
      <c r="G97" s="47">
        <v>0</v>
      </c>
      <c r="H97" s="41" t="s">
        <v>55</v>
      </c>
    </row>
    <row r="98" spans="1:8" ht="23.25" customHeight="1">
      <c r="A98" s="118"/>
      <c r="B98" s="40">
        <v>89</v>
      </c>
      <c r="C98" s="60" t="s">
        <v>130</v>
      </c>
      <c r="D98" s="64">
        <v>0</v>
      </c>
      <c r="E98" s="64">
        <v>0</v>
      </c>
      <c r="F98" s="107">
        <v>35</v>
      </c>
      <c r="G98" s="111">
        <f>35+214</f>
        <v>249</v>
      </c>
      <c r="H98" s="41" t="s">
        <v>5</v>
      </c>
    </row>
    <row r="99" spans="1:8" ht="23.25" customHeight="1">
      <c r="A99" s="118"/>
      <c r="B99" s="40">
        <v>90</v>
      </c>
      <c r="C99" s="60" t="s">
        <v>131</v>
      </c>
      <c r="D99" s="64">
        <v>0</v>
      </c>
      <c r="E99" s="64">
        <v>0</v>
      </c>
      <c r="F99" s="107">
        <v>200</v>
      </c>
      <c r="G99" s="107">
        <v>200</v>
      </c>
      <c r="H99" s="41" t="s">
        <v>31</v>
      </c>
    </row>
    <row r="100" spans="1:8" ht="23.25" customHeight="1">
      <c r="A100" s="118"/>
      <c r="B100" s="40">
        <v>91</v>
      </c>
      <c r="C100" s="89" t="s">
        <v>107</v>
      </c>
      <c r="D100" s="64">
        <v>0</v>
      </c>
      <c r="E100" s="64">
        <v>0</v>
      </c>
      <c r="F100" s="64">
        <v>0</v>
      </c>
      <c r="G100" s="64">
        <v>0</v>
      </c>
      <c r="H100" s="41" t="s">
        <v>105</v>
      </c>
    </row>
    <row r="101" spans="1:8" ht="23.25" customHeight="1">
      <c r="A101" s="118"/>
      <c r="B101" s="40">
        <v>92</v>
      </c>
      <c r="C101" s="60" t="s">
        <v>106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18"/>
      <c r="B102" s="40">
        <v>93</v>
      </c>
      <c r="C102" s="60" t="s">
        <v>96</v>
      </c>
      <c r="D102" s="64">
        <v>4000</v>
      </c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18"/>
      <c r="B103" s="40">
        <v>94</v>
      </c>
      <c r="C103" s="60" t="s">
        <v>103</v>
      </c>
      <c r="D103" s="64">
        <v>0</v>
      </c>
      <c r="E103" s="64">
        <v>0</v>
      </c>
      <c r="F103" s="64">
        <v>0</v>
      </c>
      <c r="G103" s="64">
        <v>0</v>
      </c>
      <c r="H103" s="41" t="s">
        <v>5</v>
      </c>
    </row>
    <row r="104" spans="1:8" ht="23.25" customHeight="1">
      <c r="A104" s="118"/>
      <c r="B104" s="40">
        <v>95</v>
      </c>
      <c r="C104" s="60" t="s">
        <v>97</v>
      </c>
      <c r="D104" s="64">
        <v>0</v>
      </c>
      <c r="E104" s="64">
        <v>0</v>
      </c>
      <c r="F104" s="64">
        <v>0</v>
      </c>
      <c r="G104" s="64">
        <v>0</v>
      </c>
      <c r="H104" s="41" t="s">
        <v>64</v>
      </c>
    </row>
    <row r="105" spans="1:8" ht="23.25" customHeight="1">
      <c r="A105" s="118"/>
      <c r="B105" s="40">
        <v>96</v>
      </c>
      <c r="C105" s="85" t="s">
        <v>62</v>
      </c>
      <c r="D105" s="64">
        <v>0</v>
      </c>
      <c r="E105" s="64">
        <v>0</v>
      </c>
      <c r="F105" s="64">
        <v>0</v>
      </c>
      <c r="G105" s="64">
        <v>0</v>
      </c>
      <c r="H105" s="41" t="s">
        <v>63</v>
      </c>
    </row>
    <row r="106" spans="1:8" ht="23.25" customHeight="1">
      <c r="A106" s="118"/>
      <c r="B106" s="40">
        <v>97</v>
      </c>
      <c r="C106" s="110" t="s">
        <v>132</v>
      </c>
      <c r="D106" s="64">
        <v>0</v>
      </c>
      <c r="E106" s="64">
        <v>0</v>
      </c>
      <c r="F106" s="107">
        <f>0+100</f>
        <v>100</v>
      </c>
      <c r="G106" s="107">
        <f>0+100</f>
        <v>100</v>
      </c>
      <c r="H106" s="41" t="s">
        <v>63</v>
      </c>
    </row>
    <row r="107" spans="1:8" ht="23.25" customHeight="1">
      <c r="A107" s="118"/>
      <c r="B107" s="40">
        <v>98</v>
      </c>
      <c r="C107" s="60" t="s">
        <v>95</v>
      </c>
      <c r="D107" s="64">
        <v>200</v>
      </c>
      <c r="E107" s="64">
        <v>0</v>
      </c>
      <c r="F107" s="64">
        <v>0</v>
      </c>
      <c r="G107" s="64">
        <v>0</v>
      </c>
      <c r="H107" s="41" t="s">
        <v>5</v>
      </c>
    </row>
    <row r="108" spans="1:8" ht="23.25" customHeight="1">
      <c r="A108" s="118"/>
      <c r="B108" s="40">
        <v>99</v>
      </c>
      <c r="C108" s="60" t="s">
        <v>104</v>
      </c>
      <c r="D108" s="64">
        <v>0</v>
      </c>
      <c r="E108" s="64">
        <v>0</v>
      </c>
      <c r="F108" s="64">
        <v>0</v>
      </c>
      <c r="G108" s="64">
        <v>0</v>
      </c>
      <c r="H108" s="41" t="s">
        <v>5</v>
      </c>
    </row>
    <row r="109" spans="1:8" ht="23.25" customHeight="1" thickBot="1">
      <c r="A109" s="119"/>
      <c r="B109" s="40">
        <v>100</v>
      </c>
      <c r="C109" s="60" t="s">
        <v>121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69</v>
      </c>
    </row>
    <row r="110" spans="1:13" ht="23.25" customHeight="1" thickBot="1">
      <c r="A110" s="65">
        <v>2021</v>
      </c>
      <c r="B110" s="66">
        <v>101</v>
      </c>
      <c r="C110" s="24" t="s">
        <v>10</v>
      </c>
      <c r="D110" s="67">
        <f>SUM(D8:D109)</f>
        <v>38399</v>
      </c>
      <c r="E110" s="67">
        <f>SUM(E8:E109)</f>
        <v>93100</v>
      </c>
      <c r="F110" s="67">
        <f>SUM(F8:F109)</f>
        <v>117905</v>
      </c>
      <c r="G110" s="67">
        <f>SUM(G8:G109)</f>
        <v>118632</v>
      </c>
      <c r="H110" s="68"/>
      <c r="I110" s="7"/>
      <c r="L110" s="125"/>
      <c r="M110" s="126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2"/>
      <c r="B113" s="15"/>
      <c r="C113" s="82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86" t="s">
        <v>47</v>
      </c>
      <c r="B114" s="87"/>
      <c r="C114" s="86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29">
        <v>44544</v>
      </c>
      <c r="D119" s="18"/>
      <c r="E119" s="18"/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8"/>
      <c r="E120" s="18" t="s">
        <v>75</v>
      </c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9"/>
      <c r="E121" s="19" t="s">
        <v>76</v>
      </c>
      <c r="F121" s="19"/>
      <c r="G121" s="19"/>
      <c r="H121" s="16"/>
      <c r="I121" s="7"/>
      <c r="L121" s="14"/>
      <c r="M121" s="2"/>
    </row>
    <row r="122" spans="1:13" ht="15" customHeight="1">
      <c r="A122" s="26"/>
      <c r="B122" s="15"/>
      <c r="C122" s="52"/>
      <c r="D122" s="54"/>
      <c r="E122" s="74" t="s">
        <v>77</v>
      </c>
      <c r="F122" s="7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2.75" customHeight="1">
      <c r="A136" s="124" t="s">
        <v>44</v>
      </c>
      <c r="B136" s="124"/>
      <c r="C136" s="124"/>
      <c r="D136" s="124"/>
      <c r="E136" s="124"/>
      <c r="F136" s="124"/>
      <c r="G136" s="124"/>
      <c r="H136" s="124"/>
      <c r="I136" s="7"/>
      <c r="L136" s="14"/>
      <c r="M136" s="2"/>
    </row>
    <row r="137" spans="1:13" ht="12.75" customHeight="1">
      <c r="A137" s="26"/>
      <c r="B137" s="15"/>
      <c r="C137" s="29"/>
      <c r="D137" s="18"/>
      <c r="E137" s="18"/>
      <c r="F137" s="18"/>
      <c r="G137" s="18"/>
      <c r="H137" s="16"/>
      <c r="I137" s="7"/>
      <c r="L137" s="14"/>
      <c r="M137" s="2"/>
    </row>
    <row r="138" spans="1:13" ht="12.75" customHeight="1">
      <c r="A138" s="26"/>
      <c r="B138" s="15"/>
      <c r="C138" s="27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9"/>
      <c r="E139" s="19"/>
      <c r="F139" s="19"/>
      <c r="G139" s="19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9" ht="12.75">
      <c r="A142" s="16"/>
      <c r="B142" s="16"/>
      <c r="C142" s="28"/>
      <c r="D142" s="16"/>
      <c r="E142" s="16"/>
      <c r="F142" s="16"/>
      <c r="G142" s="16"/>
      <c r="H142" s="16"/>
      <c r="I142" s="18"/>
    </row>
    <row r="143" spans="1:8" ht="12.75">
      <c r="A143" s="17"/>
      <c r="B143" s="17"/>
      <c r="C143" s="22"/>
      <c r="D143" s="17"/>
      <c r="E143" s="17"/>
      <c r="F143" s="17"/>
      <c r="G143" s="17"/>
      <c r="H143" s="17"/>
    </row>
    <row r="144" spans="1:7" ht="12.75">
      <c r="A144" s="1"/>
      <c r="C144" s="1"/>
      <c r="D144" s="7"/>
      <c r="E144" s="7"/>
      <c r="F144" s="7"/>
      <c r="G144" s="7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</sheetData>
  <sheetProtection/>
  <mergeCells count="12"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  <mergeCell ref="A136:H136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2021-12-14T09:47:06Z</cp:lastPrinted>
  <dcterms:created xsi:type="dcterms:W3CDTF">2003-11-10T15:10:02Z</dcterms:created>
  <dcterms:modified xsi:type="dcterms:W3CDTF">2021-12-14T09:47:15Z</dcterms:modified>
  <cp:category/>
  <cp:version/>
  <cp:contentType/>
  <cp:contentStatus/>
</cp:coreProperties>
</file>