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'List1'!$A$1:$I$144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rFont val="Tahoma"/>
            <family val="2"/>
          </rPr>
          <t>PD Revoluční se nebude z přípravy projektů hradit</t>
        </r>
        <r>
          <rPr>
            <sz val="9"/>
            <color indexed="10"/>
            <rFont val="Tahoma"/>
            <family val="2"/>
          </rPr>
          <t xml:space="preserve">
PD Vítkovská hrazeno přímo z položky Chodník Vítkovská řádek 51 IP
Ještě se bude hradit příprava přípojek Vítkovská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D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D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D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D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D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D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D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D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vlastní podíl + nezpůsobilé náklady projektu
</t>
        </r>
        <r>
          <rPr>
            <sz val="9"/>
            <color indexed="10"/>
            <rFont val="Tahoma"/>
            <family val="2"/>
          </rPr>
          <t>uhrazena projektová dokumentace - zbytek nebude v tomto roce realizován a poskytovateli dotace zatím bude stačit jen čestné prohlášení, že budeme mít v dalších letech na vlastní podíl (v tomto roce tak nevyžaduje krytí v rozpočtu - realizace totiž nemůže být už letos).</t>
        </r>
      </text>
    </comment>
    <comment ref="G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VE spol. s r.o. - z fondu kotelen hrazena přestavba hořáku v kotelně</t>
        </r>
        <r>
          <rPr>
            <sz val="9"/>
            <rFont val="Tahoma"/>
            <family val="0"/>
          </rPr>
          <t xml:space="preserve">
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převeno z řádku 11 běžných výdajů - Granty MŽP, MZ - předfinancování
</t>
        </r>
        <r>
          <rPr>
            <sz val="9"/>
            <color indexed="10"/>
            <rFont val="Tahoma"/>
            <family val="2"/>
          </rPr>
          <t>plánovaný projekt "bazárku" z dotace LK nevyšel a tudíž nepotřebujeme na vlastní podíl k dotaci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F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F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VE spol. s r.o. - z fondu kotelen hrazena přestavba hořáku v kotelně</t>
        </r>
        <r>
          <rPr>
            <sz val="9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E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E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převeno z řádku 11 běžných výdajů - Granty MŽP, MZ - předfinancování</t>
        </r>
      </text>
    </comment>
    <comment ref="F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výkupy nemovitostí budov nebyly plánovány a nyní by se realizace i tak odsunula</t>
        </r>
      </text>
    </comment>
    <comment ref="G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realizace výkupů pozemků bude odložena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dodatkem smlouvy posunut termín realizace projektové dokumentace a tím i placení do dalšího roku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zimní zahrada DPS Bílokostelecká 66</t>
        </r>
      </text>
    </comment>
  </commentList>
</comments>
</file>

<file path=xl/sharedStrings.xml><?xml version="1.0" encoding="utf-8"?>
<sst xmlns="http://schemas.openxmlformats.org/spreadsheetml/2006/main" count="232" uniqueCount="142">
  <si>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</si>
  <si>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</si>
  <si>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</si>
  <si>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</si>
  <si>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</si>
  <si>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</si>
  <si>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</si>
  <si>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</si>
  <si>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</si>
  <si>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</si>
  <si>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</si>
  <si>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</si>
  <si>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</si>
  <si>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</si>
  <si>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</si>
  <si>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</si>
  <si>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</si>
  <si>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</si>
  <si>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</si>
  <si>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</si>
  <si>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</si>
  <si>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</si>
  <si>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</si>
  <si>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</si>
  <si>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</si>
  <si>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</si>
  <si>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</si>
  <si>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</si>
  <si>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</si>
  <si>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</si>
  <si>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</si>
  <si>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</si>
  <si>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</si>
  <si>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</si>
  <si>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</si>
  <si>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</si>
  <si>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</si>
  <si>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</si>
  <si>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</si>
  <si>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</si>
  <si>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</si>
  <si>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</si>
  <si>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</si>
  <si>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</si>
  <si>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</si>
  <si>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</si>
  <si>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</si>
  <si>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</si>
  <si>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</si>
  <si>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</si>
  <si>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</si>
  <si>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</si>
  <si>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</si>
  <si>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</si>
  <si>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</si>
  <si>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</si>
  <si>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</si>
  <si>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</si>
  <si>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</si>
  <si>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</si>
  <si>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</si>
  <si>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</si>
  <si>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</si>
  <si>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</si>
  <si>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</si>
  <si>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</si>
  <si>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</si>
  <si>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</si>
  <si>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</si>
  <si>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demolice č.p. 30 Dolní Vítkov + navazující vybudování parkoviště - hrazeno z Fondu mikroprojektů CZ-PL, CZ-D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</si>
  <si>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</si>
  <si>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</si>
  <si>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</si>
  <si>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</si>
  <si>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</si>
  <si>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</si>
  <si>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</si>
  <si>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</si>
  <si>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</si>
  <si>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</si>
  <si>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</si>
  <si>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</si>
  <si>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</si>
  <si>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</si>
  <si>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</si>
  <si>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</si>
  <si>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</si>
  <si>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</si>
  <si>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</si>
  <si>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</si>
  <si>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</si>
  <si>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</si>
  <si>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</si>
  <si>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</si>
  <si>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</si>
  <si>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</si>
  <si>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</si>
  <si>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</si>
  <si>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</si>
  <si>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</si>
  <si>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</si>
  <si>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</si>
  <si>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</si>
  <si>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</si>
  <si>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</si>
  <si>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nová přístupová komunikace do Andělské Hory</t>
  </si>
  <si>
    <t>nákup budovy zdravotního střediska (částečně hrazeno z FVI - RUD)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</si>
  <si>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</si>
  <si>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</si>
  <si>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</si>
  <si>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</si>
  <si>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</si>
  <si>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</si>
  <si>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parkovací místa Andělská Hora - náves</t>
  </si>
  <si>
    <t>štěpkovač</t>
  </si>
  <si>
    <t>dvoukřídlá brána u budovy kina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</si>
  <si>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</si>
  <si>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</si>
  <si>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</si>
  <si>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</si>
  <si>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</si>
  <si>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Projekt "Bezpečnostní opatření v ul. Vítkovská"</t>
  </si>
  <si>
    <t>vl. podíl, IROP, IPRÚ</t>
  </si>
  <si>
    <t>investiční dotace AVZO TSČ ČR - odhlučnění střelnice</t>
  </si>
  <si>
    <t>rekonstrukce dvou historických hasičských vozidel</t>
  </si>
  <si>
    <t>příprava projektů - (hrazeno z FVI - RUD)</t>
  </si>
  <si>
    <t>Projekt "Kanalizace Vítkovská" (hrazeno z FVI - RUD)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</si>
  <si>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</si>
  <si>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</si>
  <si>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</si>
  <si>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</si>
  <si>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</si>
  <si>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</si>
  <si>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komunikace Na Hůrce, vč. dešťové kanalizace (hrazeno z FVI - RUD)</t>
  </si>
  <si>
    <t>Projekt "Rekonstrukce ZŠ Revoluční" - PD (hrazeno z FVI - RUD)</t>
  </si>
  <si>
    <t>schválený rozpočet 2020</t>
  </si>
  <si>
    <t>1. změna rozpočtu 2020</t>
  </si>
  <si>
    <t>Investiční transfer do zahraničí "Lwowek Slaski"</t>
  </si>
  <si>
    <t>2. změna rozpočtu 2020</t>
  </si>
  <si>
    <t>fond voda - výplata investiční dotace na ČOV 3 žadatelům</t>
  </si>
  <si>
    <r>
      <t>rekonstrukce ul. Bílokostelecká - I. a</t>
    </r>
    <r>
      <rPr>
        <sz val="10"/>
        <rFont val="Arial CE"/>
        <family val="0"/>
      </rPr>
      <t xml:space="preserve"> II. etapa </t>
    </r>
    <r>
      <rPr>
        <sz val="10"/>
        <rFont val="Arial CE"/>
        <family val="2"/>
      </rPr>
      <t>(částečně hrazeno z FVI - RUD)</t>
    </r>
  </si>
  <si>
    <t xml:space="preserve">                                                                            2. změna rozpočtu 2020 - rozpočtové opatření                                                 ZM 22.06.2020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</si>
</sst>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3" fillId="3" borderId="2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41" fontId="3" fillId="0" borderId="2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SheetLayoutView="100" workbookViewId="0" topLeftCell="A103">
      <selection activeCell="C121" sqref="C121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1" t="s">
        <v>16</v>
      </c>
      <c r="B1" s="121"/>
      <c r="C1" s="121"/>
      <c r="D1" s="121"/>
      <c r="E1" s="121"/>
      <c r="F1" s="121"/>
      <c r="G1" s="121"/>
      <c r="H1" s="121"/>
      <c r="I1" s="13"/>
      <c r="J1" s="2"/>
    </row>
    <row r="2" spans="1:10" ht="16.5" thickBot="1">
      <c r="A2" s="122" t="s">
        <v>141</v>
      </c>
      <c r="B2" s="123"/>
      <c r="C2" s="123"/>
      <c r="D2" s="123"/>
      <c r="E2" s="123"/>
      <c r="F2" s="123"/>
      <c r="G2" s="123"/>
      <c r="H2" s="123"/>
      <c r="I2" s="2"/>
      <c r="J2" s="2"/>
    </row>
    <row r="3" spans="1:8" ht="49.5" customHeight="1" thickBot="1">
      <c r="A3" s="23">
        <v>2020</v>
      </c>
      <c r="B3" s="11" t="s">
        <v>7</v>
      </c>
      <c r="C3" s="24" t="s">
        <v>4</v>
      </c>
      <c r="D3" s="4" t="s">
        <v>104</v>
      </c>
      <c r="E3" s="4" t="s">
        <v>135</v>
      </c>
      <c r="F3" s="4" t="s">
        <v>136</v>
      </c>
      <c r="G3" s="4" t="s">
        <v>138</v>
      </c>
      <c r="H3" s="9" t="s">
        <v>0</v>
      </c>
    </row>
    <row r="4" spans="1:8" ht="23.25" customHeight="1">
      <c r="A4" s="133" t="s">
        <v>1</v>
      </c>
      <c r="B4" s="12">
        <v>1</v>
      </c>
      <c r="C4" s="25" t="s">
        <v>39</v>
      </c>
      <c r="D4" s="6">
        <v>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4"/>
      <c r="B5" s="12">
        <v>2</v>
      </c>
      <c r="C5" s="25" t="s">
        <v>40</v>
      </c>
      <c r="D5" s="6">
        <v>0</v>
      </c>
      <c r="E5" s="6">
        <v>15568</v>
      </c>
      <c r="F5" s="6">
        <v>15568</v>
      </c>
      <c r="G5" s="6">
        <v>15568</v>
      </c>
      <c r="H5" s="5" t="s">
        <v>2</v>
      </c>
    </row>
    <row r="6" spans="1:8" ht="23.25" customHeight="1" thickBot="1">
      <c r="A6" s="134"/>
      <c r="B6" s="12">
        <v>3</v>
      </c>
      <c r="C6" s="25" t="s">
        <v>27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5"/>
      <c r="B7" s="31">
        <v>4</v>
      </c>
      <c r="C7" s="32" t="s">
        <v>3</v>
      </c>
      <c r="D7" s="33">
        <f>SUM(D4:D6)</f>
        <v>1044</v>
      </c>
      <c r="E7" s="33">
        <f>SUM(E4:E6)</f>
        <v>20612</v>
      </c>
      <c r="F7" s="33">
        <f>SUM(F4:F6)</f>
        <v>20612</v>
      </c>
      <c r="G7" s="33">
        <f>SUM(G4:G6)</f>
        <v>20612</v>
      </c>
      <c r="H7" s="30"/>
    </row>
    <row r="8" spans="1:9" ht="23.25" customHeight="1">
      <c r="A8" s="126"/>
      <c r="B8" s="38">
        <v>5</v>
      </c>
      <c r="C8" s="104" t="s">
        <v>46</v>
      </c>
      <c r="D8" s="101">
        <f>650-650</f>
        <v>0</v>
      </c>
      <c r="E8" s="46">
        <v>0</v>
      </c>
      <c r="F8" s="46">
        <v>0</v>
      </c>
      <c r="G8" s="46">
        <v>0</v>
      </c>
      <c r="H8" s="34" t="s">
        <v>5</v>
      </c>
      <c r="I8" s="20"/>
    </row>
    <row r="9" spans="1:8" ht="23.25" customHeight="1">
      <c r="A9" s="127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113">
        <f>1000-1000</f>
        <v>0</v>
      </c>
      <c r="H9" s="3" t="s">
        <v>5</v>
      </c>
    </row>
    <row r="10" spans="1:8" ht="23.25" customHeight="1">
      <c r="A10" s="127"/>
      <c r="B10" s="39">
        <v>7</v>
      </c>
      <c r="C10" s="36" t="s">
        <v>8</v>
      </c>
      <c r="D10" s="47">
        <v>1100</v>
      </c>
      <c r="E10" s="47">
        <v>1500</v>
      </c>
      <c r="F10" s="47">
        <v>1500</v>
      </c>
      <c r="G10" s="113">
        <f>1500-1000</f>
        <v>500</v>
      </c>
      <c r="H10" s="3" t="s">
        <v>5</v>
      </c>
    </row>
    <row r="11" spans="1:8" ht="23.25" customHeight="1">
      <c r="A11" s="127"/>
      <c r="B11" s="39">
        <v>8</v>
      </c>
      <c r="C11" s="105" t="s">
        <v>41</v>
      </c>
      <c r="D11" s="47">
        <v>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7"/>
      <c r="B12" s="39">
        <v>9</v>
      </c>
      <c r="C12" s="36" t="s">
        <v>6</v>
      </c>
      <c r="D12" s="47">
        <v>150</v>
      </c>
      <c r="E12" s="47">
        <v>0</v>
      </c>
      <c r="F12" s="47">
        <v>0</v>
      </c>
      <c r="G12" s="47">
        <v>0</v>
      </c>
      <c r="H12" s="3" t="s">
        <v>5</v>
      </c>
    </row>
    <row r="13" spans="1:8" ht="23.25" customHeight="1">
      <c r="A13" s="127"/>
      <c r="B13" s="39">
        <v>10</v>
      </c>
      <c r="C13" s="35" t="s">
        <v>125</v>
      </c>
      <c r="D13" s="47">
        <v>600</v>
      </c>
      <c r="E13" s="47">
        <v>2500</v>
      </c>
      <c r="F13" s="47">
        <v>2500</v>
      </c>
      <c r="G13" s="113">
        <f>2500-1000</f>
        <v>1500</v>
      </c>
      <c r="H13" s="3" t="s">
        <v>5</v>
      </c>
    </row>
    <row r="14" spans="1:8" ht="23.25" customHeight="1">
      <c r="A14" s="127"/>
      <c r="B14" s="39">
        <v>11</v>
      </c>
      <c r="C14" s="105" t="s">
        <v>42</v>
      </c>
      <c r="D14" s="47">
        <v>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7"/>
      <c r="B15" s="39">
        <v>12</v>
      </c>
      <c r="C15" s="35" t="s">
        <v>29</v>
      </c>
      <c r="D15" s="47">
        <v>300</v>
      </c>
      <c r="E15" s="113">
        <f>0+2000</f>
        <v>2000</v>
      </c>
      <c r="F15" s="47">
        <f>0+2000</f>
        <v>2000</v>
      </c>
      <c r="G15" s="47">
        <f>0+2000</f>
        <v>2000</v>
      </c>
      <c r="H15" s="3" t="s">
        <v>5</v>
      </c>
    </row>
    <row r="16" spans="1:8" ht="23.25" customHeight="1">
      <c r="A16" s="127"/>
      <c r="B16" s="39">
        <v>13</v>
      </c>
      <c r="C16" s="36" t="s">
        <v>85</v>
      </c>
      <c r="D16" s="47">
        <v>100</v>
      </c>
      <c r="E16" s="47">
        <v>0</v>
      </c>
      <c r="F16" s="47">
        <v>0</v>
      </c>
      <c r="G16" s="47">
        <v>0</v>
      </c>
      <c r="H16" s="3" t="s">
        <v>5</v>
      </c>
    </row>
    <row r="17" spans="1:8" ht="23.25" customHeight="1">
      <c r="A17" s="127"/>
      <c r="B17" s="39">
        <v>14</v>
      </c>
      <c r="C17" s="105" t="s">
        <v>43</v>
      </c>
      <c r="D17" s="47">
        <v>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7"/>
      <c r="B18" s="39">
        <v>15</v>
      </c>
      <c r="C18" s="36" t="s">
        <v>86</v>
      </c>
      <c r="D18" s="95">
        <v>1500</v>
      </c>
      <c r="E18" s="113">
        <f>0+29</f>
        <v>29</v>
      </c>
      <c r="F18" s="47">
        <f>0+29</f>
        <v>29</v>
      </c>
      <c r="G18" s="47">
        <f>0+29</f>
        <v>29</v>
      </c>
      <c r="H18" s="10" t="s">
        <v>5</v>
      </c>
    </row>
    <row r="19" spans="1:8" ht="23.25" customHeight="1">
      <c r="A19" s="127"/>
      <c r="B19" s="39">
        <v>16</v>
      </c>
      <c r="C19" s="36" t="s">
        <v>28</v>
      </c>
      <c r="D19" s="95">
        <f>100+200</f>
        <v>300</v>
      </c>
      <c r="E19" s="47">
        <v>0</v>
      </c>
      <c r="F19" s="47">
        <v>0</v>
      </c>
      <c r="G19" s="47">
        <v>0</v>
      </c>
      <c r="H19" s="10" t="s">
        <v>5</v>
      </c>
    </row>
    <row r="20" spans="1:8" ht="23.25" customHeight="1">
      <c r="A20" s="127"/>
      <c r="B20" s="39">
        <v>17</v>
      </c>
      <c r="C20" s="97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7"/>
      <c r="B21" s="39">
        <v>18</v>
      </c>
      <c r="C21" s="97" t="s">
        <v>44</v>
      </c>
      <c r="D21" s="47">
        <v>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7"/>
      <c r="B22" s="39">
        <v>19</v>
      </c>
      <c r="C22" s="97" t="s">
        <v>89</v>
      </c>
      <c r="D22" s="47">
        <f>9500-4000</f>
        <v>5500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27"/>
      <c r="B23" s="39">
        <v>20</v>
      </c>
      <c r="C23" s="98" t="s">
        <v>90</v>
      </c>
      <c r="D23" s="64">
        <v>4000</v>
      </c>
      <c r="E23" s="64">
        <v>0</v>
      </c>
      <c r="F23" s="64">
        <v>0</v>
      </c>
      <c r="G23" s="64">
        <v>0</v>
      </c>
      <c r="H23" s="41" t="s">
        <v>80</v>
      </c>
      <c r="I23" s="21"/>
    </row>
    <row r="24" spans="1:8" ht="23.25" customHeight="1">
      <c r="A24" s="127"/>
      <c r="B24" s="39">
        <v>21</v>
      </c>
      <c r="C24" s="97" t="s">
        <v>69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7"/>
      <c r="B25" s="39">
        <v>22</v>
      </c>
      <c r="C25" s="36" t="s">
        <v>113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27"/>
      <c r="B26" s="39">
        <v>23</v>
      </c>
      <c r="C26" s="97" t="s">
        <v>50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7"/>
      <c r="B27" s="39">
        <v>24</v>
      </c>
      <c r="C27" s="97" t="s">
        <v>62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7"/>
      <c r="B28" s="39">
        <v>25</v>
      </c>
      <c r="C28" s="97" t="s">
        <v>51</v>
      </c>
      <c r="D28" s="95">
        <v>156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27"/>
      <c r="B29" s="39">
        <v>26</v>
      </c>
      <c r="C29" s="36" t="s">
        <v>107</v>
      </c>
      <c r="D29" s="47">
        <v>0</v>
      </c>
      <c r="E29" s="47">
        <v>0</v>
      </c>
      <c r="F29" s="47">
        <v>0</v>
      </c>
      <c r="G29" s="47">
        <v>0</v>
      </c>
      <c r="H29" s="10" t="s">
        <v>111</v>
      </c>
    </row>
    <row r="30" spans="1:8" ht="23.25" customHeight="1">
      <c r="A30" s="127"/>
      <c r="B30" s="39">
        <v>27</v>
      </c>
      <c r="C30" s="36" t="s">
        <v>108</v>
      </c>
      <c r="D30" s="47">
        <v>0</v>
      </c>
      <c r="E30" s="47">
        <v>0</v>
      </c>
      <c r="F30" s="47">
        <v>0</v>
      </c>
      <c r="G30" s="47">
        <v>0</v>
      </c>
      <c r="H30" s="10" t="s">
        <v>111</v>
      </c>
    </row>
    <row r="31" spans="1:8" ht="23.25" customHeight="1">
      <c r="A31" s="127"/>
      <c r="B31" s="39">
        <v>28</v>
      </c>
      <c r="C31" s="36" t="s">
        <v>74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7"/>
      <c r="B32" s="39">
        <v>29</v>
      </c>
      <c r="C32" s="112" t="s">
        <v>132</v>
      </c>
      <c r="D32" s="47">
        <v>0</v>
      </c>
      <c r="E32" s="113">
        <f>0+3000</f>
        <v>3000</v>
      </c>
      <c r="F32" s="47">
        <f>0+3000</f>
        <v>3000</v>
      </c>
      <c r="G32" s="47">
        <f>0+3000</f>
        <v>3000</v>
      </c>
      <c r="H32" s="10" t="s">
        <v>5</v>
      </c>
    </row>
    <row r="33" spans="1:8" ht="23.25" customHeight="1">
      <c r="A33" s="127"/>
      <c r="B33" s="39">
        <v>30</v>
      </c>
      <c r="C33" s="112" t="s">
        <v>133</v>
      </c>
      <c r="D33" s="47">
        <v>0</v>
      </c>
      <c r="E33" s="113">
        <v>5000</v>
      </c>
      <c r="F33" s="47">
        <v>5000</v>
      </c>
      <c r="G33" s="47">
        <v>5000</v>
      </c>
      <c r="H33" s="10" t="s">
        <v>5</v>
      </c>
    </row>
    <row r="34" spans="1:8" ht="23.25" customHeight="1">
      <c r="A34" s="127"/>
      <c r="B34" s="39">
        <v>31</v>
      </c>
      <c r="C34" s="112" t="s">
        <v>109</v>
      </c>
      <c r="D34" s="47">
        <v>0</v>
      </c>
      <c r="E34" s="47">
        <v>0</v>
      </c>
      <c r="F34" s="47">
        <v>0</v>
      </c>
      <c r="G34" s="47">
        <v>0</v>
      </c>
      <c r="H34" s="10" t="s">
        <v>5</v>
      </c>
    </row>
    <row r="35" spans="1:8" ht="23.25" customHeight="1">
      <c r="A35" s="127"/>
      <c r="B35" s="39">
        <v>32</v>
      </c>
      <c r="C35" s="36" t="s">
        <v>33</v>
      </c>
      <c r="D35" s="47">
        <v>240</v>
      </c>
      <c r="E35" s="47">
        <v>0</v>
      </c>
      <c r="F35" s="47">
        <v>0</v>
      </c>
      <c r="G35" s="47">
        <v>0</v>
      </c>
      <c r="H35" s="10" t="s">
        <v>84</v>
      </c>
    </row>
    <row r="36" spans="1:8" ht="23.25" customHeight="1">
      <c r="A36" s="127"/>
      <c r="B36" s="39">
        <v>33</v>
      </c>
      <c r="C36" s="97" t="s">
        <v>64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7"/>
      <c r="B37" s="39">
        <v>34</v>
      </c>
      <c r="C37" s="112" t="s">
        <v>117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7"/>
      <c r="B38" s="39">
        <v>35</v>
      </c>
      <c r="C38" s="97" t="s">
        <v>63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7"/>
      <c r="B39" s="39">
        <v>36</v>
      </c>
      <c r="C39" s="112" t="s">
        <v>100</v>
      </c>
      <c r="D39" s="95">
        <v>600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28"/>
      <c r="B40" s="59">
        <v>37</v>
      </c>
      <c r="C40" s="69" t="s">
        <v>45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0" t="s">
        <v>15</v>
      </c>
      <c r="B42" s="136"/>
      <c r="C42" s="136"/>
      <c r="D42" s="136"/>
      <c r="E42" s="136"/>
      <c r="F42" s="136"/>
      <c r="G42" s="136"/>
      <c r="H42" s="136"/>
      <c r="I42" s="76"/>
    </row>
    <row r="43" spans="1:8" ht="49.5" customHeight="1" thickBot="1">
      <c r="A43" s="87">
        <v>2020</v>
      </c>
      <c r="B43" s="83" t="s">
        <v>7</v>
      </c>
      <c r="C43" s="24" t="s">
        <v>4</v>
      </c>
      <c r="D43" s="4" t="s">
        <v>104</v>
      </c>
      <c r="E43" s="4" t="s">
        <v>135</v>
      </c>
      <c r="F43" s="4" t="s">
        <v>136</v>
      </c>
      <c r="G43" s="4" t="s">
        <v>138</v>
      </c>
      <c r="H43" s="9" t="s">
        <v>0</v>
      </c>
    </row>
    <row r="44" spans="1:8" ht="23.25" customHeight="1">
      <c r="A44" s="129"/>
      <c r="B44" s="84">
        <v>38</v>
      </c>
      <c r="C44" s="102" t="s">
        <v>120</v>
      </c>
      <c r="D44" s="62">
        <v>0</v>
      </c>
      <c r="E44" s="62">
        <v>200</v>
      </c>
      <c r="F44" s="62">
        <v>200</v>
      </c>
      <c r="G44" s="62">
        <v>200</v>
      </c>
      <c r="H44" s="80" t="s">
        <v>5</v>
      </c>
    </row>
    <row r="45" spans="1:8" ht="23.25" customHeight="1">
      <c r="A45" s="124"/>
      <c r="B45" s="85">
        <v>39</v>
      </c>
      <c r="C45" s="81" t="s">
        <v>87</v>
      </c>
      <c r="D45" s="47">
        <v>300</v>
      </c>
      <c r="E45" s="47">
        <v>0</v>
      </c>
      <c r="F45" s="47">
        <v>0</v>
      </c>
      <c r="G45" s="47">
        <v>0</v>
      </c>
      <c r="H45" s="79" t="s">
        <v>82</v>
      </c>
    </row>
    <row r="46" spans="1:8" ht="23.25" customHeight="1">
      <c r="A46" s="124"/>
      <c r="B46" s="85">
        <v>40</v>
      </c>
      <c r="C46" s="81" t="s">
        <v>118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4"/>
      <c r="B47" s="85">
        <v>41</v>
      </c>
      <c r="C47" s="81" t="s">
        <v>116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4"/>
      <c r="B48" s="85">
        <v>42</v>
      </c>
      <c r="C48" s="81" t="s">
        <v>112</v>
      </c>
      <c r="D48" s="47">
        <v>0</v>
      </c>
      <c r="E48" s="47">
        <v>0</v>
      </c>
      <c r="F48" s="47">
        <v>0</v>
      </c>
      <c r="G48" s="47">
        <v>0</v>
      </c>
      <c r="H48" s="79" t="s">
        <v>5</v>
      </c>
    </row>
    <row r="49" spans="1:8" ht="23.25" customHeight="1">
      <c r="A49" s="124"/>
      <c r="B49" s="85">
        <v>43</v>
      </c>
      <c r="C49" s="81" t="s">
        <v>70</v>
      </c>
      <c r="D49" s="95">
        <v>600</v>
      </c>
      <c r="E49" s="47">
        <v>0</v>
      </c>
      <c r="F49" s="47">
        <v>0</v>
      </c>
      <c r="G49" s="47">
        <v>0</v>
      </c>
      <c r="H49" s="79" t="s">
        <v>13</v>
      </c>
    </row>
    <row r="50" spans="1:8" ht="23.25" customHeight="1">
      <c r="A50" s="124"/>
      <c r="B50" s="85">
        <v>44</v>
      </c>
      <c r="C50" s="81" t="s">
        <v>140</v>
      </c>
      <c r="D50" s="47">
        <v>7000</v>
      </c>
      <c r="E50" s="113">
        <f>4000+8000</f>
        <v>12000</v>
      </c>
      <c r="F50" s="47">
        <f>4000+8000</f>
        <v>12000</v>
      </c>
      <c r="G50" s="47">
        <f>4000+8000</f>
        <v>12000</v>
      </c>
      <c r="H50" s="78" t="s">
        <v>5</v>
      </c>
    </row>
    <row r="51" spans="1:8" ht="23.25" customHeight="1">
      <c r="A51" s="124"/>
      <c r="B51" s="85">
        <v>45</v>
      </c>
      <c r="C51" s="81" t="s">
        <v>110</v>
      </c>
      <c r="D51" s="47">
        <v>0</v>
      </c>
      <c r="E51" s="47">
        <v>0</v>
      </c>
      <c r="F51" s="47">
        <v>0</v>
      </c>
      <c r="G51" s="47">
        <v>0</v>
      </c>
      <c r="H51" s="79" t="s">
        <v>5</v>
      </c>
    </row>
    <row r="52" spans="1:8" ht="23.25" customHeight="1">
      <c r="A52" s="124"/>
      <c r="B52" s="85">
        <v>46</v>
      </c>
      <c r="C52" s="81" t="s">
        <v>119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4"/>
      <c r="B53" s="85">
        <v>47</v>
      </c>
      <c r="C53" s="81" t="s">
        <v>101</v>
      </c>
      <c r="D53" s="47">
        <v>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4"/>
      <c r="B54" s="85">
        <v>48</v>
      </c>
      <c r="C54" s="81" t="s">
        <v>102</v>
      </c>
      <c r="D54" s="95">
        <f>30</f>
        <v>30</v>
      </c>
      <c r="E54" s="47">
        <v>0</v>
      </c>
      <c r="F54" s="47">
        <v>0</v>
      </c>
      <c r="G54" s="47">
        <v>0</v>
      </c>
      <c r="H54" s="77" t="s">
        <v>5</v>
      </c>
    </row>
    <row r="55" spans="1:8" ht="23.25" customHeight="1">
      <c r="A55" s="124"/>
      <c r="B55" s="85">
        <v>49</v>
      </c>
      <c r="C55" s="81" t="s">
        <v>115</v>
      </c>
      <c r="D55" s="47">
        <v>0</v>
      </c>
      <c r="E55" s="47">
        <v>0</v>
      </c>
      <c r="F55" s="47">
        <v>0</v>
      </c>
      <c r="G55" s="47">
        <v>0</v>
      </c>
      <c r="H55" s="79" t="s">
        <v>5</v>
      </c>
    </row>
    <row r="56" spans="1:8" ht="23.25" customHeight="1">
      <c r="A56" s="124"/>
      <c r="B56" s="85">
        <v>50</v>
      </c>
      <c r="C56" s="81" t="s">
        <v>55</v>
      </c>
      <c r="D56" s="95">
        <v>3000</v>
      </c>
      <c r="E56" s="47">
        <v>0</v>
      </c>
      <c r="F56" s="47">
        <v>0</v>
      </c>
      <c r="G56" s="47">
        <v>0</v>
      </c>
      <c r="H56" s="79" t="s">
        <v>5</v>
      </c>
    </row>
    <row r="57" spans="1:8" ht="23.25" customHeight="1">
      <c r="A57" s="124"/>
      <c r="B57" s="85">
        <v>51</v>
      </c>
      <c r="C57" s="81" t="s">
        <v>81</v>
      </c>
      <c r="D57" s="47">
        <v>1000</v>
      </c>
      <c r="E57" s="113">
        <f>0+4000</f>
        <v>4000</v>
      </c>
      <c r="F57" s="47">
        <f>0+4000</f>
        <v>4000</v>
      </c>
      <c r="G57" s="113">
        <f>0+4000-2000</f>
        <v>2000</v>
      </c>
      <c r="H57" s="79" t="s">
        <v>131</v>
      </c>
    </row>
    <row r="58" spans="1:8" ht="23.25" customHeight="1">
      <c r="A58" s="124"/>
      <c r="B58" s="85">
        <v>52</v>
      </c>
      <c r="C58" s="81" t="s">
        <v>93</v>
      </c>
      <c r="D58" s="95">
        <f>3000-2000</f>
        <v>1000</v>
      </c>
      <c r="E58" s="47">
        <v>0</v>
      </c>
      <c r="F58" s="47">
        <v>0</v>
      </c>
      <c r="G58" s="47">
        <v>0</v>
      </c>
      <c r="H58" s="79" t="s">
        <v>5</v>
      </c>
    </row>
    <row r="59" spans="1:8" ht="23.25" customHeight="1">
      <c r="A59" s="124"/>
      <c r="B59" s="85">
        <v>53</v>
      </c>
      <c r="C59" s="81" t="s">
        <v>35</v>
      </c>
      <c r="D59" s="95">
        <v>0</v>
      </c>
      <c r="E59" s="47">
        <v>0</v>
      </c>
      <c r="F59" s="47">
        <v>0</v>
      </c>
      <c r="G59" s="47">
        <v>0</v>
      </c>
      <c r="H59" s="79" t="s">
        <v>13</v>
      </c>
    </row>
    <row r="60" spans="1:8" ht="23.25" customHeight="1">
      <c r="A60" s="124"/>
      <c r="B60" s="85">
        <v>54</v>
      </c>
      <c r="C60" s="81" t="s">
        <v>94</v>
      </c>
      <c r="D60" s="47">
        <v>6000</v>
      </c>
      <c r="E60" s="47">
        <v>0</v>
      </c>
      <c r="F60" s="113">
        <f>0+102</f>
        <v>102</v>
      </c>
      <c r="G60" s="47">
        <f>0+102</f>
        <v>102</v>
      </c>
      <c r="H60" s="79" t="s">
        <v>5</v>
      </c>
    </row>
    <row r="61" spans="1:8" ht="23.25" customHeight="1">
      <c r="A61" s="124"/>
      <c r="B61" s="85">
        <v>55</v>
      </c>
      <c r="C61" s="81" t="s">
        <v>17</v>
      </c>
      <c r="D61" s="47">
        <v>100</v>
      </c>
      <c r="E61" s="47">
        <v>0</v>
      </c>
      <c r="F61" s="47">
        <v>0</v>
      </c>
      <c r="G61" s="47">
        <v>0</v>
      </c>
      <c r="H61" s="79" t="s">
        <v>5</v>
      </c>
    </row>
    <row r="62" spans="1:8" ht="23.25" customHeight="1">
      <c r="A62" s="124"/>
      <c r="B62" s="85">
        <v>56</v>
      </c>
      <c r="C62" s="82" t="s">
        <v>83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4"/>
      <c r="B63" s="85">
        <v>57</v>
      </c>
      <c r="C63" s="82" t="s">
        <v>61</v>
      </c>
      <c r="D63" s="95">
        <v>232</v>
      </c>
      <c r="E63" s="47">
        <v>0</v>
      </c>
      <c r="F63" s="47">
        <v>0</v>
      </c>
      <c r="G63" s="47">
        <v>0</v>
      </c>
      <c r="H63" s="77" t="s">
        <v>58</v>
      </c>
    </row>
    <row r="64" spans="1:8" ht="23.25" customHeight="1">
      <c r="A64" s="124"/>
      <c r="B64" s="85">
        <v>58</v>
      </c>
      <c r="C64" s="96" t="s">
        <v>98</v>
      </c>
      <c r="D64" s="95">
        <v>6700</v>
      </c>
      <c r="E64" s="47">
        <v>0</v>
      </c>
      <c r="F64" s="47">
        <v>0</v>
      </c>
      <c r="G64" s="47">
        <v>0</v>
      </c>
      <c r="H64" s="79" t="s">
        <v>5</v>
      </c>
    </row>
    <row r="65" spans="1:10" ht="23.25" customHeight="1">
      <c r="A65" s="124"/>
      <c r="B65" s="85">
        <v>59</v>
      </c>
      <c r="C65" s="82" t="s">
        <v>71</v>
      </c>
      <c r="D65" s="47">
        <v>0</v>
      </c>
      <c r="E65" s="47">
        <v>0</v>
      </c>
      <c r="F65" s="47">
        <v>0</v>
      </c>
      <c r="G65" s="47">
        <v>0</v>
      </c>
      <c r="H65" s="79" t="s">
        <v>72</v>
      </c>
      <c r="J65" s="56"/>
    </row>
    <row r="66" spans="1:8" ht="23.25" customHeight="1">
      <c r="A66" s="124"/>
      <c r="B66" s="85">
        <v>60</v>
      </c>
      <c r="C66" s="82" t="s">
        <v>65</v>
      </c>
      <c r="D66" s="95">
        <v>70</v>
      </c>
      <c r="E66" s="47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4"/>
      <c r="B67" s="85">
        <v>61</v>
      </c>
      <c r="C67" s="82" t="s">
        <v>23</v>
      </c>
      <c r="D67" s="47">
        <v>0</v>
      </c>
      <c r="E67" s="116">
        <v>0</v>
      </c>
      <c r="F67" s="116">
        <v>0</v>
      </c>
      <c r="G67" s="116">
        <v>0</v>
      </c>
      <c r="H67" s="79" t="s">
        <v>5</v>
      </c>
    </row>
    <row r="68" spans="1:8" ht="23.25" customHeight="1">
      <c r="A68" s="124"/>
      <c r="B68" s="85">
        <v>62</v>
      </c>
      <c r="C68" s="81" t="s">
        <v>37</v>
      </c>
      <c r="D68" s="47">
        <v>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5"/>
      <c r="B69" s="86">
        <v>63</v>
      </c>
      <c r="C69" s="81" t="s">
        <v>47</v>
      </c>
      <c r="D69" s="47">
        <v>200</v>
      </c>
      <c r="E69" s="47">
        <v>200</v>
      </c>
      <c r="F69" s="47">
        <v>200</v>
      </c>
      <c r="G69" s="47">
        <v>200</v>
      </c>
      <c r="H69" s="41" t="s">
        <v>32</v>
      </c>
    </row>
    <row r="70" spans="1:8" ht="23.25" customHeight="1">
      <c r="A70" s="124"/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4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4"/>
      <c r="B72" s="40">
        <v>66</v>
      </c>
      <c r="C72" s="107" t="s">
        <v>91</v>
      </c>
      <c r="D72" s="110">
        <v>23000</v>
      </c>
      <c r="E72" s="48">
        <v>0</v>
      </c>
      <c r="F72" s="114">
        <f>0+112+57</f>
        <v>169</v>
      </c>
      <c r="G72" s="48">
        <f>0+112+57</f>
        <v>169</v>
      </c>
      <c r="H72" s="10" t="s">
        <v>25</v>
      </c>
    </row>
    <row r="73" spans="1:8" ht="23.25" customHeight="1">
      <c r="A73" s="124"/>
      <c r="B73" s="40">
        <v>67</v>
      </c>
      <c r="C73" s="107" t="s">
        <v>91</v>
      </c>
      <c r="D73" s="111">
        <v>49000</v>
      </c>
      <c r="E73" s="49">
        <v>0</v>
      </c>
      <c r="F73" s="49">
        <v>0</v>
      </c>
      <c r="G73" s="49">
        <v>0</v>
      </c>
      <c r="H73" s="41" t="s">
        <v>52</v>
      </c>
    </row>
    <row r="74" spans="1:8" ht="23.25" customHeight="1">
      <c r="A74" s="124"/>
      <c r="B74" s="40">
        <v>68</v>
      </c>
      <c r="C74" s="36" t="s">
        <v>121</v>
      </c>
      <c r="D74" s="48">
        <v>0</v>
      </c>
      <c r="E74" s="48">
        <v>0</v>
      </c>
      <c r="F74" s="48">
        <v>0</v>
      </c>
      <c r="G74" s="48">
        <v>0</v>
      </c>
      <c r="H74" s="10" t="s">
        <v>122</v>
      </c>
    </row>
    <row r="75" spans="1:8" ht="23.25" customHeight="1">
      <c r="A75" s="124"/>
      <c r="B75" s="40">
        <v>69</v>
      </c>
      <c r="C75" s="36" t="s">
        <v>126</v>
      </c>
      <c r="D75" s="48">
        <v>0</v>
      </c>
      <c r="E75" s="114">
        <f>15000-15000</f>
        <v>0</v>
      </c>
      <c r="F75" s="120">
        <f>15000-15000</f>
        <v>0</v>
      </c>
      <c r="G75" s="120">
        <f>15000-15000</f>
        <v>0</v>
      </c>
      <c r="H75" s="41" t="s">
        <v>52</v>
      </c>
    </row>
    <row r="76" spans="1:8" ht="23.25" customHeight="1">
      <c r="A76" s="124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4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4"/>
      <c r="B78" s="40">
        <v>72</v>
      </c>
      <c r="C78" s="37" t="s">
        <v>34</v>
      </c>
      <c r="D78" s="48">
        <v>0</v>
      </c>
      <c r="E78" s="48">
        <v>0</v>
      </c>
      <c r="F78" s="48">
        <v>0</v>
      </c>
      <c r="G78" s="48">
        <v>0</v>
      </c>
      <c r="H78" s="10" t="s">
        <v>30</v>
      </c>
    </row>
    <row r="79" spans="1:8" ht="23.25" customHeight="1">
      <c r="A79" s="124"/>
      <c r="B79" s="40">
        <v>73</v>
      </c>
      <c r="C79" s="37" t="s">
        <v>73</v>
      </c>
      <c r="D79" s="48">
        <v>1000</v>
      </c>
      <c r="E79" s="48">
        <v>0</v>
      </c>
      <c r="F79" s="48">
        <v>0</v>
      </c>
      <c r="G79" s="48">
        <v>0</v>
      </c>
      <c r="H79" s="10" t="s">
        <v>24</v>
      </c>
    </row>
    <row r="80" spans="1:8" ht="23.25" customHeight="1">
      <c r="A80" s="124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4"/>
      <c r="B81" s="40">
        <v>75</v>
      </c>
      <c r="C81" s="42" t="s">
        <v>31</v>
      </c>
      <c r="D81" s="49">
        <v>0</v>
      </c>
      <c r="E81" s="49">
        <v>0</v>
      </c>
      <c r="F81" s="49">
        <v>0</v>
      </c>
      <c r="G81" s="49">
        <v>0</v>
      </c>
      <c r="H81" s="41" t="s">
        <v>30</v>
      </c>
    </row>
    <row r="82" spans="1:8" ht="23.25" customHeight="1">
      <c r="A82" s="124"/>
      <c r="B82" s="40">
        <v>76</v>
      </c>
      <c r="C82" s="42" t="s">
        <v>134</v>
      </c>
      <c r="D82" s="111">
        <v>1000</v>
      </c>
      <c r="E82" s="115">
        <f>0+1500</f>
        <v>1500</v>
      </c>
      <c r="F82" s="49">
        <f>0+1500</f>
        <v>1500</v>
      </c>
      <c r="G82" s="115">
        <f>0+1500-1500</f>
        <v>0</v>
      </c>
      <c r="H82" s="41" t="s">
        <v>5</v>
      </c>
    </row>
    <row r="83" spans="1:10" ht="23.25" customHeight="1" thickBot="1">
      <c r="A83" s="125"/>
      <c r="B83" s="59">
        <v>77</v>
      </c>
      <c r="C83" s="119" t="s">
        <v>129</v>
      </c>
      <c r="D83" s="51">
        <v>0</v>
      </c>
      <c r="E83" s="117">
        <v>500</v>
      </c>
      <c r="F83" s="51">
        <v>500</v>
      </c>
      <c r="G83" s="51">
        <v>500</v>
      </c>
      <c r="H83" s="57" t="s">
        <v>130</v>
      </c>
      <c r="J83" s="58"/>
    </row>
    <row r="84" spans="1:10" ht="49.5" customHeight="1">
      <c r="A84" s="130" t="s">
        <v>53</v>
      </c>
      <c r="B84" s="136"/>
      <c r="C84" s="136"/>
      <c r="D84" s="136"/>
      <c r="E84" s="136"/>
      <c r="F84" s="136"/>
      <c r="G84" s="136"/>
      <c r="H84" s="136"/>
      <c r="J84" s="58"/>
    </row>
    <row r="85" spans="1:10" ht="23.25" customHeight="1" thickBot="1">
      <c r="A85" s="130"/>
      <c r="B85" s="136"/>
      <c r="C85" s="136"/>
      <c r="D85" s="136"/>
      <c r="E85" s="136"/>
      <c r="F85" s="136"/>
      <c r="G85" s="136"/>
      <c r="H85" s="136"/>
      <c r="J85" s="58"/>
    </row>
    <row r="86" spans="1:10" ht="49.5" customHeight="1" thickBot="1">
      <c r="A86" s="23">
        <v>2020</v>
      </c>
      <c r="B86" s="11" t="s">
        <v>7</v>
      </c>
      <c r="C86" s="24" t="s">
        <v>4</v>
      </c>
      <c r="D86" s="4" t="s">
        <v>104</v>
      </c>
      <c r="E86" s="4" t="s">
        <v>135</v>
      </c>
      <c r="F86" s="4" t="s">
        <v>136</v>
      </c>
      <c r="G86" s="4" t="s">
        <v>138</v>
      </c>
      <c r="H86" s="9" t="s">
        <v>0</v>
      </c>
      <c r="J86" s="58"/>
    </row>
    <row r="87" spans="1:8" ht="23.25" customHeight="1">
      <c r="A87" s="129"/>
      <c r="B87" s="61">
        <v>78</v>
      </c>
      <c r="C87" s="106" t="s">
        <v>88</v>
      </c>
      <c r="D87" s="108">
        <v>1600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24"/>
      <c r="B88" s="39">
        <v>79</v>
      </c>
      <c r="C88" s="36" t="s">
        <v>12</v>
      </c>
      <c r="D88" s="47">
        <v>1000</v>
      </c>
      <c r="E88" s="47">
        <v>500</v>
      </c>
      <c r="F88" s="113">
        <f>500+500</f>
        <v>1000</v>
      </c>
      <c r="G88" s="113">
        <f>500+500-500</f>
        <v>500</v>
      </c>
      <c r="H88" s="10" t="s">
        <v>5</v>
      </c>
    </row>
    <row r="89" spans="1:8" ht="23.25" customHeight="1">
      <c r="A89" s="124"/>
      <c r="B89" s="39">
        <v>80</v>
      </c>
      <c r="C89" s="103" t="s">
        <v>36</v>
      </c>
      <c r="D89" s="47">
        <v>0</v>
      </c>
      <c r="E89" s="47">
        <v>0</v>
      </c>
      <c r="F89" s="47">
        <v>0</v>
      </c>
      <c r="G89" s="47">
        <v>0</v>
      </c>
      <c r="H89" s="10" t="s">
        <v>60</v>
      </c>
    </row>
    <row r="90" spans="1:8" ht="23.25" customHeight="1">
      <c r="A90" s="124"/>
      <c r="B90" s="40">
        <v>81</v>
      </c>
      <c r="C90" s="36" t="s">
        <v>114</v>
      </c>
      <c r="D90" s="47">
        <v>0</v>
      </c>
      <c r="E90" s="47">
        <v>0</v>
      </c>
      <c r="F90" s="47">
        <v>0</v>
      </c>
      <c r="G90" s="47">
        <v>0</v>
      </c>
      <c r="H90" s="10" t="s">
        <v>5</v>
      </c>
    </row>
    <row r="91" spans="1:8" ht="23.25" customHeight="1">
      <c r="A91" s="124"/>
      <c r="B91" s="40">
        <v>82</v>
      </c>
      <c r="C91" s="60" t="s">
        <v>103</v>
      </c>
      <c r="D91" s="95">
        <v>2000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24"/>
      <c r="B92" s="40">
        <v>83</v>
      </c>
      <c r="C92" s="60" t="s">
        <v>105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4"/>
      <c r="B93" s="40">
        <v>84</v>
      </c>
      <c r="C93" s="60" t="s">
        <v>99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4"/>
      <c r="B94" s="40">
        <v>85</v>
      </c>
      <c r="C94" s="98" t="s">
        <v>56</v>
      </c>
      <c r="D94" s="47">
        <v>0</v>
      </c>
      <c r="E94" s="47">
        <v>0</v>
      </c>
      <c r="F94" s="47">
        <v>0</v>
      </c>
      <c r="G94" s="47">
        <v>0</v>
      </c>
      <c r="H94" s="88" t="s">
        <v>38</v>
      </c>
    </row>
    <row r="95" spans="1:8" ht="22.5" customHeight="1">
      <c r="A95" s="124"/>
      <c r="B95" s="40">
        <v>86</v>
      </c>
      <c r="C95" s="60" t="s">
        <v>67</v>
      </c>
      <c r="D95" s="47">
        <v>0</v>
      </c>
      <c r="E95" s="47">
        <v>0</v>
      </c>
      <c r="F95" s="47">
        <v>0</v>
      </c>
      <c r="G95" s="113">
        <f>0+337</f>
        <v>337</v>
      </c>
      <c r="H95" s="41" t="s">
        <v>5</v>
      </c>
    </row>
    <row r="96" spans="1:8" ht="23.25" customHeight="1">
      <c r="A96" s="124"/>
      <c r="B96" s="40">
        <v>87</v>
      </c>
      <c r="C96" s="109" t="s">
        <v>66</v>
      </c>
      <c r="D96" s="95">
        <v>450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24"/>
      <c r="B97" s="40">
        <v>88</v>
      </c>
      <c r="C97" s="60" t="s">
        <v>75</v>
      </c>
      <c r="D97" s="47">
        <v>409</v>
      </c>
      <c r="E97" s="47">
        <v>0</v>
      </c>
      <c r="F97" s="47">
        <v>0</v>
      </c>
      <c r="G97" s="47">
        <v>0</v>
      </c>
      <c r="H97" s="41" t="s">
        <v>68</v>
      </c>
    </row>
    <row r="98" spans="1:8" ht="23.25" customHeight="1">
      <c r="A98" s="124"/>
      <c r="B98" s="40">
        <v>89</v>
      </c>
      <c r="C98" s="60" t="s">
        <v>139</v>
      </c>
      <c r="D98" s="64">
        <v>0</v>
      </c>
      <c r="E98" s="64">
        <v>0</v>
      </c>
      <c r="F98" s="118">
        <f>0+160</f>
        <v>160</v>
      </c>
      <c r="G98" s="118">
        <f>0+160+80</f>
        <v>240</v>
      </c>
      <c r="H98" s="41" t="s">
        <v>5</v>
      </c>
    </row>
    <row r="99" spans="1:8" ht="23.25" customHeight="1">
      <c r="A99" s="124"/>
      <c r="B99" s="40">
        <v>90</v>
      </c>
      <c r="C99" s="98" t="s">
        <v>48</v>
      </c>
      <c r="D99" s="64">
        <v>0</v>
      </c>
      <c r="E99" s="64">
        <v>0</v>
      </c>
      <c r="F99" s="64">
        <v>0</v>
      </c>
      <c r="G99" s="64">
        <v>0</v>
      </c>
      <c r="H99" s="41" t="s">
        <v>13</v>
      </c>
    </row>
    <row r="100" spans="1:8" ht="23.25" customHeight="1">
      <c r="A100" s="124"/>
      <c r="B100" s="40">
        <v>91</v>
      </c>
      <c r="C100" s="98" t="s">
        <v>49</v>
      </c>
      <c r="D100" s="64">
        <v>0</v>
      </c>
      <c r="E100" s="64">
        <v>0</v>
      </c>
      <c r="F100" s="64">
        <v>0</v>
      </c>
      <c r="G100" s="64">
        <v>0</v>
      </c>
      <c r="H100" s="41" t="s">
        <v>13</v>
      </c>
    </row>
    <row r="101" spans="1:8" ht="23.25" customHeight="1">
      <c r="A101" s="124"/>
      <c r="B101" s="40">
        <v>92</v>
      </c>
      <c r="C101" s="60" t="s">
        <v>106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24"/>
      <c r="B102" s="40">
        <v>93</v>
      </c>
      <c r="C102" s="60" t="s">
        <v>127</v>
      </c>
      <c r="D102" s="64">
        <v>0</v>
      </c>
      <c r="E102" s="64">
        <v>4000</v>
      </c>
      <c r="F102" s="64">
        <v>4000</v>
      </c>
      <c r="G102" s="64">
        <v>4000</v>
      </c>
      <c r="H102" s="41" t="s">
        <v>5</v>
      </c>
    </row>
    <row r="103" spans="1:8" ht="23.25" customHeight="1">
      <c r="A103" s="124"/>
      <c r="B103" s="40">
        <v>94</v>
      </c>
      <c r="C103" s="60" t="s">
        <v>137</v>
      </c>
      <c r="D103" s="64">
        <v>0</v>
      </c>
      <c r="E103" s="64">
        <v>0</v>
      </c>
      <c r="F103" s="118">
        <f>0+470</f>
        <v>470</v>
      </c>
      <c r="G103" s="64">
        <f>0+470</f>
        <v>470</v>
      </c>
      <c r="H103" s="41" t="s">
        <v>5</v>
      </c>
    </row>
    <row r="104" spans="1:8" ht="23.25" customHeight="1">
      <c r="A104" s="124"/>
      <c r="B104" s="40">
        <v>95</v>
      </c>
      <c r="C104" s="60" t="s">
        <v>128</v>
      </c>
      <c r="D104" s="64">
        <v>700</v>
      </c>
      <c r="E104" s="64">
        <v>0</v>
      </c>
      <c r="F104" s="64">
        <v>0</v>
      </c>
      <c r="G104" s="64">
        <v>0</v>
      </c>
      <c r="H104" s="41" t="s">
        <v>79</v>
      </c>
    </row>
    <row r="105" spans="1:8" ht="23.25" customHeight="1">
      <c r="A105" s="124"/>
      <c r="B105" s="40">
        <v>96</v>
      </c>
      <c r="C105" s="60" t="s">
        <v>77</v>
      </c>
      <c r="D105" s="64">
        <v>113</v>
      </c>
      <c r="E105" s="64">
        <v>0</v>
      </c>
      <c r="F105" s="64">
        <v>0</v>
      </c>
      <c r="G105" s="64">
        <v>0</v>
      </c>
      <c r="H105" s="41" t="s">
        <v>78</v>
      </c>
    </row>
    <row r="106" spans="1:8" ht="23.25" customHeight="1">
      <c r="A106" s="124"/>
      <c r="B106" s="40">
        <v>97</v>
      </c>
      <c r="C106" s="60" t="s">
        <v>76</v>
      </c>
      <c r="D106" s="64">
        <v>800</v>
      </c>
      <c r="E106" s="64">
        <v>0</v>
      </c>
      <c r="F106" s="64">
        <v>0</v>
      </c>
      <c r="G106" s="64">
        <v>0</v>
      </c>
      <c r="H106" s="41" t="s">
        <v>78</v>
      </c>
    </row>
    <row r="107" spans="1:8" ht="23.25" customHeight="1">
      <c r="A107" s="124"/>
      <c r="B107" s="40">
        <v>98</v>
      </c>
      <c r="C107" s="60" t="s">
        <v>123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5</v>
      </c>
    </row>
    <row r="108" spans="1:8" ht="23.25" customHeight="1">
      <c r="A108" s="124"/>
      <c r="B108" s="40">
        <v>99</v>
      </c>
      <c r="C108" s="60" t="s">
        <v>124</v>
      </c>
      <c r="D108" s="64">
        <v>0</v>
      </c>
      <c r="E108" s="64">
        <v>0</v>
      </c>
      <c r="F108" s="64">
        <v>0</v>
      </c>
      <c r="G108" s="64">
        <v>0</v>
      </c>
      <c r="H108" s="41" t="s">
        <v>13</v>
      </c>
    </row>
    <row r="109" spans="1:8" ht="23.25" customHeight="1" thickBot="1">
      <c r="A109" s="125"/>
      <c r="B109" s="40">
        <v>100</v>
      </c>
      <c r="C109" s="60" t="s">
        <v>92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84</v>
      </c>
    </row>
    <row r="110" spans="1:13" ht="23.25" customHeight="1" thickBot="1">
      <c r="A110" s="65">
        <v>2020</v>
      </c>
      <c r="B110" s="66">
        <v>101</v>
      </c>
      <c r="C110" s="24" t="s">
        <v>10</v>
      </c>
      <c r="D110" s="67">
        <f>SUM(D8:D109)</f>
        <v>123050</v>
      </c>
      <c r="E110" s="67">
        <f>SUM(E8:E109)</f>
        <v>38399</v>
      </c>
      <c r="F110" s="67">
        <f>SUM(F8:F109)</f>
        <v>39800</v>
      </c>
      <c r="G110" s="67">
        <f>SUM(G8:G109)</f>
        <v>33217</v>
      </c>
      <c r="H110" s="68"/>
      <c r="I110" s="7"/>
      <c r="L110" s="131"/>
      <c r="M110" s="132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90" t="s">
        <v>57</v>
      </c>
      <c r="B113" s="93"/>
      <c r="C113" s="90"/>
      <c r="D113" s="91"/>
      <c r="E113" s="91"/>
      <c r="F113" s="91"/>
      <c r="G113" s="92"/>
      <c r="H113" s="89"/>
      <c r="I113" s="7"/>
      <c r="L113" s="14"/>
      <c r="M113" s="2"/>
    </row>
    <row r="114" spans="1:13" ht="15" customHeight="1">
      <c r="A114" s="94"/>
      <c r="B114" s="15"/>
      <c r="C114" s="94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99" t="s">
        <v>59</v>
      </c>
      <c r="B115" s="100"/>
      <c r="C115" s="99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52"/>
      <c r="D119" s="54"/>
      <c r="E119" s="54"/>
      <c r="F119" s="54"/>
      <c r="G119" s="53"/>
      <c r="H119" s="55"/>
      <c r="I119" s="7"/>
      <c r="L119" s="14"/>
      <c r="M119" s="2"/>
    </row>
    <row r="120" spans="1:13" ht="15" customHeight="1">
      <c r="A120" s="26"/>
      <c r="B120" s="15"/>
      <c r="C120" s="29">
        <v>44005</v>
      </c>
      <c r="D120" s="18"/>
      <c r="E120" s="18"/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8"/>
      <c r="E121" s="18" t="s">
        <v>95</v>
      </c>
      <c r="F121" s="18"/>
      <c r="G121" s="18"/>
      <c r="H121" s="16"/>
      <c r="I121" s="7"/>
      <c r="L121" s="14"/>
      <c r="M121" s="2"/>
    </row>
    <row r="122" spans="1:13" ht="15" customHeight="1">
      <c r="A122" s="26"/>
      <c r="B122" s="15"/>
      <c r="C122" s="27"/>
      <c r="D122" s="19"/>
      <c r="E122" s="19" t="s">
        <v>96</v>
      </c>
      <c r="F122" s="19"/>
      <c r="G122" s="19"/>
      <c r="H122" s="16"/>
      <c r="I122" s="7"/>
      <c r="L122" s="14"/>
      <c r="M122" s="2"/>
    </row>
    <row r="123" spans="1:13" ht="15" customHeight="1">
      <c r="A123" s="26"/>
      <c r="B123" s="15"/>
      <c r="C123" s="52"/>
      <c r="D123" s="54"/>
      <c r="E123" s="74" t="s">
        <v>97</v>
      </c>
      <c r="F123" s="7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2.75" customHeight="1">
      <c r="A137" s="130" t="s">
        <v>54</v>
      </c>
      <c r="B137" s="130"/>
      <c r="C137" s="130"/>
      <c r="D137" s="130"/>
      <c r="E137" s="130"/>
      <c r="F137" s="130"/>
      <c r="G137" s="130"/>
      <c r="H137" s="130"/>
      <c r="I137" s="7"/>
      <c r="L137" s="14"/>
      <c r="M137" s="2"/>
    </row>
    <row r="138" spans="1:13" ht="12.75" customHeight="1">
      <c r="A138" s="26"/>
      <c r="B138" s="15"/>
      <c r="C138" s="29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9" ht="12.75">
      <c r="A143" s="16"/>
      <c r="B143" s="16"/>
      <c r="C143" s="28"/>
      <c r="D143" s="16"/>
      <c r="E143" s="16"/>
      <c r="F143" s="16"/>
      <c r="G143" s="16"/>
      <c r="H143" s="16"/>
      <c r="I143" s="18"/>
    </row>
    <row r="144" spans="1:8" ht="12.75">
      <c r="A144" s="17"/>
      <c r="B144" s="17"/>
      <c r="C144" s="22"/>
      <c r="D144" s="17"/>
      <c r="E144" s="17"/>
      <c r="F144" s="17"/>
      <c r="G144" s="17"/>
      <c r="H144" s="17"/>
    </row>
    <row r="145" spans="1:7" ht="12.75">
      <c r="A145" s="1"/>
      <c r="C145" s="1"/>
      <c r="D145" s="7"/>
      <c r="E145" s="7"/>
      <c r="F145" s="7"/>
      <c r="G145" s="7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</sheetData>
  <mergeCells count="12">
    <mergeCell ref="A137:H137"/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2020-03-24T09:16:57Z</cp:lastPrinted>
  <dcterms:created xsi:type="dcterms:W3CDTF">2003-11-10T15:10:02Z</dcterms:created>
  <dcterms:modified xsi:type="dcterms:W3CDTF">2020-06-24T07:18:59Z</dcterms:modified>
  <cp:category/>
  <cp:version/>
  <cp:contentType/>
  <cp:contentStatus/>
</cp:coreProperties>
</file>