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'List1'!$A$1:$H$49</definedName>
  </definedNames>
  <calcPr fullCalcOnLoad="1"/>
</workbook>
</file>

<file path=xl/sharedStrings.xml><?xml version="1.0" encoding="utf-8"?>
<sst xmlns="http://schemas.openxmlformats.org/spreadsheetml/2006/main" count="95" uniqueCount="62">
  <si>
    <t>správce rozpočtu</t>
  </si>
  <si>
    <t>financování</t>
  </si>
  <si>
    <t>HFO</t>
  </si>
  <si>
    <t>CELKEM</t>
  </si>
  <si>
    <t>Název investice</t>
  </si>
  <si>
    <t>ORM</t>
  </si>
  <si>
    <t>CELKEM  A</t>
  </si>
  <si>
    <r>
      <t xml:space="preserve">INVESTICE CELKEM  </t>
    </r>
    <r>
      <rPr>
        <b/>
        <sz val="12"/>
        <color indexed="48"/>
        <rFont val="Arial CE"/>
        <family val="2"/>
      </rPr>
      <t>(A + B)</t>
    </r>
  </si>
  <si>
    <t>veřejná sportoviště a dětská hřiště</t>
  </si>
  <si>
    <t>splátky úvěru VB CZ, a.s. - radnice</t>
  </si>
  <si>
    <t>splátky úvěru VB CZ, a.s. - refinancování HB</t>
  </si>
  <si>
    <t>KS</t>
  </si>
  <si>
    <t>ř.</t>
  </si>
  <si>
    <t>splátky dodav. úvěru SYNER</t>
  </si>
  <si>
    <t>Investiční plán města Chrastavy</t>
  </si>
  <si>
    <t>dotace</t>
  </si>
  <si>
    <t>výkup pozemků</t>
  </si>
  <si>
    <t>výkup nemovitostí</t>
  </si>
  <si>
    <t>hřbitov - nové kolumbárium</t>
  </si>
  <si>
    <t xml:space="preserve">parkoviště SV </t>
  </si>
  <si>
    <t>městský mobiliář</t>
  </si>
  <si>
    <t>příprava projektů</t>
  </si>
  <si>
    <t>rekonstrukce a rozšíření veř. osvětlení</t>
  </si>
  <si>
    <t>PD sportovní hřiště na sídlišti SV</t>
  </si>
  <si>
    <t>PD revitalizace náměstí (parkování, zeleň)</t>
  </si>
  <si>
    <t>PD park u DPS Bílokostelecká</t>
  </si>
  <si>
    <t>vrata hasičská zbrojnice</t>
  </si>
  <si>
    <r>
      <t>A</t>
    </r>
    <r>
      <rPr>
        <sz val="12"/>
        <rFont val="Arial CE"/>
        <family val="2"/>
      </rPr>
      <t xml:space="preserve">    dokončení zahájených akcí</t>
    </r>
  </si>
  <si>
    <t>splátky úvěru VB CZ, a.s. - RTN Terminál</t>
  </si>
  <si>
    <t>úprava plochy před has. zbrojnicí + plot</t>
  </si>
  <si>
    <t>kanalizace Malá Nádražní</t>
  </si>
  <si>
    <t>kanalizace MŠ Nádražní</t>
  </si>
  <si>
    <t>RTN Terminál - vlastní podíl</t>
  </si>
  <si>
    <t>RTN Terminál - z dotace</t>
  </si>
  <si>
    <t xml:space="preserve">provizorium 2011 </t>
  </si>
  <si>
    <t xml:space="preserve">rekonstrukce MK  </t>
  </si>
  <si>
    <t>připojení kina na kanalizaci +  rekonstrukce kina I. etapa</t>
  </si>
  <si>
    <t>investice MBD - rekonstrukce střechy čp. 715</t>
  </si>
  <si>
    <t>projekt Chrastava, Skalice a Bersdorf-Hörnitz - hasiči společně proti přírodním živlům</t>
  </si>
  <si>
    <t>příprava projektů - kino Chrastava</t>
  </si>
  <si>
    <t>povodňové domy - vlastní podíl</t>
  </si>
  <si>
    <t>Chrastava - 8 bytových jednotek   117D516000005 - vlastní podíl</t>
  </si>
  <si>
    <t xml:space="preserve">schválený rozpočet 2011 </t>
  </si>
  <si>
    <t>Chrastava - 8 bytových jednotek   117D516000005 - dotace</t>
  </si>
  <si>
    <t>- 5 -</t>
  </si>
  <si>
    <t>server + softwahre</t>
  </si>
  <si>
    <t>chodníky  a terénní úpravy podél přeložky silnice II/592</t>
  </si>
  <si>
    <t>povodňové škody - vlastní podíl</t>
  </si>
  <si>
    <t>povodňové škody - dotace MMR</t>
  </si>
  <si>
    <t>oprava MK na Vísku</t>
  </si>
  <si>
    <t>auto hasiči TOYOTA</t>
  </si>
  <si>
    <t>automobil městská policie</t>
  </si>
  <si>
    <t>MP</t>
  </si>
  <si>
    <t>3. změna rozpočtu 2011</t>
  </si>
  <si>
    <t>výkup nemovitostí - dotace</t>
  </si>
  <si>
    <t>kanalizace Nádražní 203 - hasiči</t>
  </si>
  <si>
    <t>4. změna rozpočtu 2011</t>
  </si>
  <si>
    <t xml:space="preserve">                                                                                    4. změna rozpočtu 2011                                                                         ZM 12.12.2011</t>
  </si>
  <si>
    <t>……………………………………………………..</t>
  </si>
  <si>
    <t>Ing. Michael Canov, starosta</t>
  </si>
  <si>
    <r>
      <t>B</t>
    </r>
    <r>
      <rPr>
        <sz val="12"/>
        <rFont val="Arial CE"/>
        <family val="2"/>
      </rPr>
      <t xml:space="preserve">    investice 2011</t>
    </r>
  </si>
  <si>
    <t>CELKEM  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</si>
</sst>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48"/>
      <name val="Arial CE"/>
      <family val="2"/>
    </font>
    <font>
      <b/>
      <sz val="12"/>
      <color indexed="48"/>
      <name val="Arial CE"/>
      <family val="2"/>
    </font>
    <font>
      <sz val="10"/>
      <color indexed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41" fontId="0" fillId="0" borderId="10" xfId="0" applyNumberFormat="1" applyFont="1" applyFill="1" applyBorder="1" applyAlignment="1">
      <alignment vertical="center"/>
    </xf>
    <xf numFmtId="41" fontId="0" fillId="0" borderId="1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41" fontId="3" fillId="0" borderId="13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41" fontId="0" fillId="0" borderId="14" xfId="0" applyNumberFormat="1" applyFont="1" applyFill="1" applyBorder="1" applyAlignment="1">
      <alignment vertical="center"/>
    </xf>
    <xf numFmtId="41" fontId="3" fillId="0" borderId="15" xfId="0" applyNumberFormat="1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0" fillId="0" borderId="8" xfId="0" applyBorder="1" applyAlignment="1">
      <alignment vertical="center" wrapText="1"/>
    </xf>
    <xf numFmtId="41" fontId="0" fillId="0" borderId="10" xfId="0" applyNumberFormat="1" applyFill="1" applyBorder="1" applyAlignment="1">
      <alignment vertical="center" wrapText="1"/>
    </xf>
    <xf numFmtId="41" fontId="8" fillId="0" borderId="10" xfId="0" applyNumberFormat="1" applyFont="1" applyFill="1" applyBorder="1" applyAlignment="1">
      <alignment vertical="center"/>
    </xf>
    <xf numFmtId="41" fontId="0" fillId="2" borderId="10" xfId="0" applyNumberFormat="1" applyFont="1" applyFill="1" applyBorder="1" applyAlignment="1">
      <alignment vertical="center"/>
    </xf>
    <xf numFmtId="41" fontId="0" fillId="2" borderId="10" xfId="0" applyNumberFormat="1" applyFill="1" applyBorder="1" applyAlignment="1">
      <alignment vertical="center" wrapText="1"/>
    </xf>
    <xf numFmtId="41" fontId="0" fillId="2" borderId="14" xfId="0" applyNumberFormat="1" applyFont="1" applyFill="1" applyBorder="1" applyAlignment="1">
      <alignment vertical="center"/>
    </xf>
    <xf numFmtId="41" fontId="0" fillId="2" borderId="11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1" fillId="0" borderId="0" xfId="0" applyNumberFormat="1" applyFont="1" applyFill="1" applyAlignment="1">
      <alignment horizontal="left"/>
    </xf>
    <xf numFmtId="0" fontId="7" fillId="0" borderId="2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5"/>
  <sheetViews>
    <sheetView tabSelected="1" zoomScaleSheetLayoutView="100" workbookViewId="0" topLeftCell="A37">
      <selection activeCell="C60" sqref="C60"/>
    </sheetView>
  </sheetViews>
  <sheetFormatPr defaultColWidth="9.00390625" defaultRowHeight="12.75"/>
  <cols>
    <col min="1" max="1" width="6.375" style="0" customWidth="1"/>
    <col min="2" max="2" width="7.375" style="46" customWidth="1"/>
    <col min="3" max="3" width="56.125" style="0" customWidth="1"/>
    <col min="4" max="5" width="14.125" style="0" customWidth="1"/>
    <col min="6" max="7" width="14.125" style="5" customWidth="1"/>
    <col min="8" max="8" width="11.125" style="0" customWidth="1"/>
    <col min="12" max="12" width="9.00390625" style="0" customWidth="1"/>
  </cols>
  <sheetData>
    <row r="1" spans="1:10" ht="18">
      <c r="A1" s="52" t="s">
        <v>14</v>
      </c>
      <c r="B1" s="52"/>
      <c r="C1" s="52"/>
      <c r="D1" s="52"/>
      <c r="E1" s="52"/>
      <c r="F1" s="52"/>
      <c r="G1" s="52"/>
      <c r="H1" s="52"/>
      <c r="I1" s="15"/>
      <c r="J1" s="15"/>
    </row>
    <row r="2" spans="1:10" ht="15.75" thickBot="1">
      <c r="A2" s="53" t="s">
        <v>57</v>
      </c>
      <c r="B2" s="53"/>
      <c r="C2" s="53"/>
      <c r="D2" s="54"/>
      <c r="E2" s="54"/>
      <c r="F2" s="54"/>
      <c r="G2" s="54"/>
      <c r="H2" s="54"/>
      <c r="I2" s="55"/>
      <c r="J2" s="56"/>
    </row>
    <row r="3" spans="1:8" ht="49.5" customHeight="1" thickBot="1">
      <c r="A3" s="1">
        <v>2011</v>
      </c>
      <c r="B3" s="41" t="s">
        <v>12</v>
      </c>
      <c r="C3" s="11" t="s">
        <v>4</v>
      </c>
      <c r="D3" s="18" t="s">
        <v>34</v>
      </c>
      <c r="E3" s="18" t="s">
        <v>42</v>
      </c>
      <c r="F3" s="18" t="s">
        <v>53</v>
      </c>
      <c r="G3" s="18" t="s">
        <v>56</v>
      </c>
      <c r="H3" s="2" t="s">
        <v>0</v>
      </c>
    </row>
    <row r="4" spans="1:8" ht="23.25" customHeight="1">
      <c r="A4" s="61" t="s">
        <v>1</v>
      </c>
      <c r="B4" s="42">
        <v>1</v>
      </c>
      <c r="C4" s="7" t="s">
        <v>9</v>
      </c>
      <c r="D4" s="21">
        <v>3245</v>
      </c>
      <c r="E4" s="21">
        <v>3245</v>
      </c>
      <c r="F4" s="21">
        <v>3245</v>
      </c>
      <c r="G4" s="21">
        <v>3245</v>
      </c>
      <c r="H4" s="22" t="s">
        <v>2</v>
      </c>
    </row>
    <row r="5" spans="1:8" ht="23.25" customHeight="1">
      <c r="A5" s="62"/>
      <c r="B5" s="42">
        <v>2</v>
      </c>
      <c r="C5" s="7" t="s">
        <v>10</v>
      </c>
      <c r="D5" s="21">
        <v>1061</v>
      </c>
      <c r="E5" s="21">
        <v>1061</v>
      </c>
      <c r="F5" s="21">
        <v>1061</v>
      </c>
      <c r="G5" s="21">
        <v>1061</v>
      </c>
      <c r="H5" s="22" t="s">
        <v>2</v>
      </c>
    </row>
    <row r="6" spans="1:8" ht="23.25" customHeight="1">
      <c r="A6" s="62"/>
      <c r="B6" s="42">
        <v>3</v>
      </c>
      <c r="C6" s="7" t="s">
        <v>28</v>
      </c>
      <c r="D6" s="21">
        <v>667</v>
      </c>
      <c r="E6" s="21">
        <v>667</v>
      </c>
      <c r="F6" s="21">
        <v>667</v>
      </c>
      <c r="G6" s="21">
        <v>667</v>
      </c>
      <c r="H6" s="22" t="s">
        <v>2</v>
      </c>
    </row>
    <row r="7" spans="1:8" ht="23.25" customHeight="1" thickBot="1">
      <c r="A7" s="62"/>
      <c r="B7" s="42">
        <v>4</v>
      </c>
      <c r="C7" s="7" t="s">
        <v>13</v>
      </c>
      <c r="D7" s="21">
        <v>1044</v>
      </c>
      <c r="E7" s="21">
        <v>1044</v>
      </c>
      <c r="F7" s="21">
        <v>1044</v>
      </c>
      <c r="G7" s="21">
        <v>1044</v>
      </c>
      <c r="H7" s="22" t="s">
        <v>2</v>
      </c>
    </row>
    <row r="8" spans="1:8" ht="23.25" customHeight="1" thickBot="1">
      <c r="A8" s="63"/>
      <c r="B8" s="43">
        <v>5</v>
      </c>
      <c r="C8" s="8" t="s">
        <v>3</v>
      </c>
      <c r="D8" s="23">
        <f>SUM(D4:D7)</f>
        <v>6017</v>
      </c>
      <c r="E8" s="23">
        <f>SUM(E4:E7)</f>
        <v>6017</v>
      </c>
      <c r="F8" s="23">
        <f>SUM(F4:F7)</f>
        <v>6017</v>
      </c>
      <c r="G8" s="23">
        <f>SUM(G4:G7)</f>
        <v>6017</v>
      </c>
      <c r="H8" s="24"/>
    </row>
    <row r="9" spans="1:8" ht="23.25" customHeight="1">
      <c r="A9" s="58" t="s">
        <v>27</v>
      </c>
      <c r="B9" s="44">
        <v>6</v>
      </c>
      <c r="C9" s="19"/>
      <c r="D9" s="20">
        <v>0</v>
      </c>
      <c r="E9" s="20">
        <v>0</v>
      </c>
      <c r="F9" s="20">
        <v>0</v>
      </c>
      <c r="G9" s="20">
        <v>0</v>
      </c>
      <c r="H9" s="17"/>
    </row>
    <row r="10" spans="1:12" ht="23.25" customHeight="1">
      <c r="A10" s="59"/>
      <c r="B10" s="45">
        <v>7</v>
      </c>
      <c r="C10" s="16" t="s">
        <v>32</v>
      </c>
      <c r="D10" s="20">
        <v>0</v>
      </c>
      <c r="E10" s="20">
        <v>0</v>
      </c>
      <c r="F10" s="20">
        <v>2100</v>
      </c>
      <c r="G10" s="20">
        <v>2100</v>
      </c>
      <c r="H10" s="17" t="s">
        <v>5</v>
      </c>
      <c r="L10" s="5"/>
    </row>
    <row r="11" spans="1:12" ht="23.25" customHeight="1" thickBot="1">
      <c r="A11" s="59"/>
      <c r="B11" s="45">
        <v>8</v>
      </c>
      <c r="C11" s="16" t="s">
        <v>33</v>
      </c>
      <c r="D11" s="20">
        <v>500</v>
      </c>
      <c r="E11" s="20">
        <v>500</v>
      </c>
      <c r="F11" s="20">
        <f>500+6000</f>
        <v>6500</v>
      </c>
      <c r="G11" s="20">
        <f>500+6000</f>
        <v>6500</v>
      </c>
      <c r="H11" s="17" t="s">
        <v>15</v>
      </c>
      <c r="L11" s="5"/>
    </row>
    <row r="12" spans="1:8" ht="23.25" customHeight="1" thickBot="1">
      <c r="A12" s="60"/>
      <c r="B12" s="43">
        <v>9</v>
      </c>
      <c r="C12" s="10" t="s">
        <v>6</v>
      </c>
      <c r="D12" s="23">
        <f>SUM(D9:D11)</f>
        <v>500</v>
      </c>
      <c r="E12" s="23">
        <f>SUM(E9:E11)</f>
        <v>500</v>
      </c>
      <c r="F12" s="23">
        <f>SUM(F9:F11)</f>
        <v>8600</v>
      </c>
      <c r="G12" s="23">
        <f>SUM(G9:G11)</f>
        <v>8600</v>
      </c>
      <c r="H12" s="24"/>
    </row>
    <row r="13" spans="1:8" ht="23.25" customHeight="1">
      <c r="A13" s="64" t="s">
        <v>60</v>
      </c>
      <c r="B13" s="44">
        <v>10</v>
      </c>
      <c r="C13" s="6" t="s">
        <v>40</v>
      </c>
      <c r="D13" s="20">
        <v>4000</v>
      </c>
      <c r="E13" s="34">
        <v>2492</v>
      </c>
      <c r="F13" s="20">
        <v>2492</v>
      </c>
      <c r="G13" s="20">
        <v>2492</v>
      </c>
      <c r="H13" s="17" t="s">
        <v>5</v>
      </c>
    </row>
    <row r="14" spans="1:8" ht="23.25" customHeight="1">
      <c r="A14" s="65"/>
      <c r="B14" s="44">
        <v>11</v>
      </c>
      <c r="C14" s="6" t="s">
        <v>41</v>
      </c>
      <c r="D14" s="20">
        <v>0</v>
      </c>
      <c r="E14" s="34">
        <v>1508</v>
      </c>
      <c r="F14" s="20">
        <v>1508</v>
      </c>
      <c r="G14" s="20">
        <v>1508</v>
      </c>
      <c r="H14" s="17" t="s">
        <v>5</v>
      </c>
    </row>
    <row r="15" spans="1:8" ht="23.25" customHeight="1">
      <c r="A15" s="65"/>
      <c r="B15" s="44">
        <v>12</v>
      </c>
      <c r="C15" s="6" t="s">
        <v>43</v>
      </c>
      <c r="D15" s="20">
        <v>0</v>
      </c>
      <c r="E15" s="20">
        <v>0</v>
      </c>
      <c r="F15" s="20">
        <v>1937</v>
      </c>
      <c r="G15" s="20">
        <v>1937</v>
      </c>
      <c r="H15" s="17" t="s">
        <v>15</v>
      </c>
    </row>
    <row r="16" spans="1:8" ht="23.25" customHeight="1">
      <c r="A16" s="65"/>
      <c r="B16" s="44">
        <v>13</v>
      </c>
      <c r="C16" s="6" t="s">
        <v>50</v>
      </c>
      <c r="D16" s="20">
        <v>850</v>
      </c>
      <c r="E16" s="20">
        <v>850</v>
      </c>
      <c r="F16" s="34">
        <f>850+75+35</f>
        <v>960</v>
      </c>
      <c r="G16" s="20">
        <f>850+75+35</f>
        <v>960</v>
      </c>
      <c r="H16" s="17" t="s">
        <v>5</v>
      </c>
    </row>
    <row r="17" spans="1:8" ht="23.25" customHeight="1">
      <c r="A17" s="65"/>
      <c r="B17" s="44">
        <v>14</v>
      </c>
      <c r="C17" s="6" t="s">
        <v>47</v>
      </c>
      <c r="D17" s="20">
        <f>15000-3000</f>
        <v>12000</v>
      </c>
      <c r="E17" s="20">
        <f>15000-3000</f>
        <v>12000</v>
      </c>
      <c r="F17" s="34">
        <f>15000-3000-1000+205-4000</f>
        <v>7205</v>
      </c>
      <c r="G17" s="20">
        <f>15000-3000-1000+205-4000</f>
        <v>7205</v>
      </c>
      <c r="H17" s="17" t="s">
        <v>5</v>
      </c>
    </row>
    <row r="18" spans="1:8" ht="23.25" customHeight="1">
      <c r="A18" s="65"/>
      <c r="B18" s="44">
        <v>15</v>
      </c>
      <c r="C18" s="6" t="s">
        <v>48</v>
      </c>
      <c r="D18" s="20">
        <v>0</v>
      </c>
      <c r="E18" s="20">
        <v>0</v>
      </c>
      <c r="F18" s="34">
        <f>22152+11024</f>
        <v>33176</v>
      </c>
      <c r="G18" s="20">
        <f>22152+11024</f>
        <v>33176</v>
      </c>
      <c r="H18" s="17" t="s">
        <v>15</v>
      </c>
    </row>
    <row r="19" spans="1:8" ht="23.25" customHeight="1">
      <c r="A19" s="65"/>
      <c r="B19" s="44">
        <v>16</v>
      </c>
      <c r="C19" s="6" t="s">
        <v>49</v>
      </c>
      <c r="D19" s="20">
        <v>0</v>
      </c>
      <c r="E19" s="20">
        <v>0</v>
      </c>
      <c r="F19" s="20">
        <v>1000</v>
      </c>
      <c r="G19" s="20">
        <v>1000</v>
      </c>
      <c r="H19" s="17" t="s">
        <v>5</v>
      </c>
    </row>
    <row r="20" spans="1:8" ht="23.25" customHeight="1">
      <c r="A20" s="65"/>
      <c r="B20" s="44">
        <v>17</v>
      </c>
      <c r="C20" s="16" t="s">
        <v>37</v>
      </c>
      <c r="D20" s="33">
        <f>2630-2630</f>
        <v>0</v>
      </c>
      <c r="E20" s="34">
        <v>400</v>
      </c>
      <c r="F20" s="20">
        <v>400</v>
      </c>
      <c r="G20" s="34">
        <v>0</v>
      </c>
      <c r="H20" s="17" t="s">
        <v>5</v>
      </c>
    </row>
    <row r="21" spans="1:8" ht="23.25" customHeight="1">
      <c r="A21" s="65"/>
      <c r="B21" s="44">
        <v>18</v>
      </c>
      <c r="C21" s="6" t="s">
        <v>17</v>
      </c>
      <c r="D21" s="20">
        <v>5750</v>
      </c>
      <c r="E21" s="20">
        <v>5750</v>
      </c>
      <c r="F21" s="34">
        <f>5750-2000</f>
        <v>3750</v>
      </c>
      <c r="G21" s="20">
        <f>5750-2000</f>
        <v>3750</v>
      </c>
      <c r="H21" s="17" t="s">
        <v>5</v>
      </c>
    </row>
    <row r="22" spans="1:8" ht="23.25" customHeight="1">
      <c r="A22" s="65"/>
      <c r="B22" s="44">
        <v>19</v>
      </c>
      <c r="C22" s="6" t="s">
        <v>54</v>
      </c>
      <c r="D22" s="21">
        <v>0</v>
      </c>
      <c r="E22" s="21">
        <v>0</v>
      </c>
      <c r="F22" s="37">
        <v>2000</v>
      </c>
      <c r="G22" s="21">
        <v>2000</v>
      </c>
      <c r="H22" s="22" t="s">
        <v>5</v>
      </c>
    </row>
    <row r="23" spans="1:8" ht="23.25" customHeight="1">
      <c r="A23" s="65"/>
      <c r="B23" s="44">
        <v>20</v>
      </c>
      <c r="C23" s="9" t="s">
        <v>16</v>
      </c>
      <c r="D23" s="21">
        <v>2530</v>
      </c>
      <c r="E23" s="37">
        <f>2530-1500</f>
        <v>1030</v>
      </c>
      <c r="F23" s="21">
        <f>2530-1500+520</f>
        <v>1550</v>
      </c>
      <c r="G23" s="21">
        <f>2530-1500+520</f>
        <v>1550</v>
      </c>
      <c r="H23" s="22" t="s">
        <v>5</v>
      </c>
    </row>
    <row r="24" spans="1:8" ht="23.25" customHeight="1">
      <c r="A24" s="65"/>
      <c r="B24" s="44">
        <v>21</v>
      </c>
      <c r="C24" s="6" t="s">
        <v>45</v>
      </c>
      <c r="D24" s="20">
        <v>330</v>
      </c>
      <c r="E24" s="20">
        <v>330</v>
      </c>
      <c r="F24" s="20">
        <v>330</v>
      </c>
      <c r="G24" s="20">
        <v>330</v>
      </c>
      <c r="H24" s="17" t="s">
        <v>11</v>
      </c>
    </row>
    <row r="25" spans="1:8" ht="23.25" customHeight="1">
      <c r="A25" s="65"/>
      <c r="B25" s="44">
        <v>22</v>
      </c>
      <c r="C25" s="6" t="s">
        <v>35</v>
      </c>
      <c r="D25" s="20">
        <v>1200</v>
      </c>
      <c r="E25" s="34">
        <v>0</v>
      </c>
      <c r="F25" s="20">
        <v>0</v>
      </c>
      <c r="G25" s="20">
        <v>0</v>
      </c>
      <c r="H25" s="17" t="s">
        <v>5</v>
      </c>
    </row>
    <row r="26" spans="1:8" ht="23.25" customHeight="1">
      <c r="A26" s="65"/>
      <c r="B26" s="44">
        <v>23</v>
      </c>
      <c r="C26" s="6" t="s">
        <v>18</v>
      </c>
      <c r="D26" s="20">
        <v>250</v>
      </c>
      <c r="E26" s="20">
        <v>250</v>
      </c>
      <c r="F26" s="20">
        <v>250</v>
      </c>
      <c r="G26" s="20">
        <v>250</v>
      </c>
      <c r="H26" s="17" t="s">
        <v>5</v>
      </c>
    </row>
    <row r="27" spans="1:8" ht="23.25" customHeight="1">
      <c r="A27" s="65"/>
      <c r="B27" s="44">
        <v>24</v>
      </c>
      <c r="C27" s="9" t="s">
        <v>19</v>
      </c>
      <c r="D27" s="20">
        <v>900</v>
      </c>
      <c r="E27" s="20">
        <v>900</v>
      </c>
      <c r="F27" s="20">
        <v>900</v>
      </c>
      <c r="G27" s="20">
        <v>900</v>
      </c>
      <c r="H27" s="17" t="s">
        <v>5</v>
      </c>
    </row>
    <row r="28" spans="1:8" ht="23.25" customHeight="1">
      <c r="A28" s="65"/>
      <c r="B28" s="44">
        <v>25</v>
      </c>
      <c r="C28" s="9" t="s">
        <v>8</v>
      </c>
      <c r="D28" s="20">
        <v>150</v>
      </c>
      <c r="E28" s="34">
        <f>150-100+50</f>
        <v>100</v>
      </c>
      <c r="F28" s="20">
        <f>150-100+50</f>
        <v>100</v>
      </c>
      <c r="G28" s="34">
        <v>0</v>
      </c>
      <c r="H28" s="17" t="s">
        <v>5</v>
      </c>
    </row>
    <row r="29" spans="1:8" ht="23.25" customHeight="1">
      <c r="A29" s="65"/>
      <c r="B29" s="44">
        <v>26</v>
      </c>
      <c r="C29" s="6" t="s">
        <v>20</v>
      </c>
      <c r="D29" s="20">
        <v>100</v>
      </c>
      <c r="E29" s="34">
        <f>100-50</f>
        <v>50</v>
      </c>
      <c r="F29" s="20">
        <f>100-50</f>
        <v>50</v>
      </c>
      <c r="G29" s="34">
        <v>0</v>
      </c>
      <c r="H29" s="17" t="s">
        <v>5</v>
      </c>
    </row>
    <row r="30" spans="1:8" ht="23.25" customHeight="1">
      <c r="A30" s="65"/>
      <c r="B30" s="44">
        <v>27</v>
      </c>
      <c r="C30" s="6" t="s">
        <v>21</v>
      </c>
      <c r="D30" s="20">
        <v>300</v>
      </c>
      <c r="E30" s="34">
        <f>300-100</f>
        <v>200</v>
      </c>
      <c r="F30" s="20">
        <f>300-100</f>
        <v>200</v>
      </c>
      <c r="G30" s="20">
        <f>300-100</f>
        <v>200</v>
      </c>
      <c r="H30" s="17" t="s">
        <v>5</v>
      </c>
    </row>
    <row r="31" spans="1:8" ht="23.25" customHeight="1">
      <c r="A31" s="65"/>
      <c r="B31" s="44">
        <v>28</v>
      </c>
      <c r="C31" s="13" t="s">
        <v>39</v>
      </c>
      <c r="D31" s="25">
        <v>0</v>
      </c>
      <c r="E31" s="36">
        <v>200</v>
      </c>
      <c r="F31" s="36">
        <f>200+300</f>
        <v>500</v>
      </c>
      <c r="G31" s="25">
        <f>200+300</f>
        <v>500</v>
      </c>
      <c r="H31" s="17" t="s">
        <v>5</v>
      </c>
    </row>
    <row r="32" spans="1:8" ht="23.25" customHeight="1">
      <c r="A32" s="65"/>
      <c r="B32" s="44">
        <v>29</v>
      </c>
      <c r="C32" s="6" t="s">
        <v>22</v>
      </c>
      <c r="D32" s="20">
        <v>150</v>
      </c>
      <c r="E32" s="20">
        <v>150</v>
      </c>
      <c r="F32" s="20">
        <v>150</v>
      </c>
      <c r="G32" s="20">
        <v>150</v>
      </c>
      <c r="H32" s="17" t="s">
        <v>5</v>
      </c>
    </row>
    <row r="33" spans="1:8" ht="23.25" customHeight="1">
      <c r="A33" s="65"/>
      <c r="B33" s="44">
        <v>30</v>
      </c>
      <c r="C33" s="6" t="s">
        <v>23</v>
      </c>
      <c r="D33" s="20">
        <v>50</v>
      </c>
      <c r="E33" s="20">
        <v>50</v>
      </c>
      <c r="F33" s="20">
        <v>50</v>
      </c>
      <c r="G33" s="20">
        <v>50</v>
      </c>
      <c r="H33" s="17" t="s">
        <v>5</v>
      </c>
    </row>
    <row r="34" spans="1:8" ht="23.25" customHeight="1">
      <c r="A34" s="65"/>
      <c r="B34" s="44">
        <v>31</v>
      </c>
      <c r="C34" s="9" t="s">
        <v>24</v>
      </c>
      <c r="D34" s="20">
        <v>250</v>
      </c>
      <c r="E34" s="20">
        <v>250</v>
      </c>
      <c r="F34" s="20">
        <v>250</v>
      </c>
      <c r="G34" s="20">
        <v>250</v>
      </c>
      <c r="H34" s="17" t="s">
        <v>5</v>
      </c>
    </row>
    <row r="35" spans="1:8" ht="23.25" customHeight="1">
      <c r="A35" s="65"/>
      <c r="B35" s="44">
        <v>32</v>
      </c>
      <c r="C35" s="6" t="s">
        <v>25</v>
      </c>
      <c r="D35" s="20">
        <v>100</v>
      </c>
      <c r="E35" s="20">
        <v>100</v>
      </c>
      <c r="F35" s="20">
        <v>100</v>
      </c>
      <c r="G35" s="20">
        <v>100</v>
      </c>
      <c r="H35" s="17" t="s">
        <v>5</v>
      </c>
    </row>
    <row r="36" spans="1:9" ht="23.25" customHeight="1">
      <c r="A36" s="66"/>
      <c r="B36" s="44">
        <v>33</v>
      </c>
      <c r="C36" s="6" t="s">
        <v>29</v>
      </c>
      <c r="D36" s="20">
        <f>1000-1000</f>
        <v>0</v>
      </c>
      <c r="E36" s="34">
        <f>150+800</f>
        <v>950</v>
      </c>
      <c r="F36" s="34">
        <f>150+800-15-35</f>
        <v>900</v>
      </c>
      <c r="G36" s="20">
        <f>150+800-15-35</f>
        <v>900</v>
      </c>
      <c r="H36" s="17" t="s">
        <v>5</v>
      </c>
      <c r="I36" s="14"/>
    </row>
    <row r="37" spans="1:8" ht="23.25" customHeight="1">
      <c r="A37" s="66"/>
      <c r="B37" s="44">
        <v>34</v>
      </c>
      <c r="C37" s="6" t="s">
        <v>26</v>
      </c>
      <c r="D37" s="20">
        <v>150</v>
      </c>
      <c r="E37" s="20">
        <v>150</v>
      </c>
      <c r="F37" s="34">
        <f>150-13</f>
        <v>137</v>
      </c>
      <c r="G37" s="20">
        <f>150-13</f>
        <v>137</v>
      </c>
      <c r="H37" s="17" t="s">
        <v>5</v>
      </c>
    </row>
    <row r="38" spans="1:9" ht="23.25" customHeight="1">
      <c r="A38" s="66"/>
      <c r="B38" s="44">
        <v>35</v>
      </c>
      <c r="C38" s="6" t="s">
        <v>36</v>
      </c>
      <c r="D38" s="20">
        <f>400+150</f>
        <v>550</v>
      </c>
      <c r="E38" s="34">
        <f>400+150-400</f>
        <v>150</v>
      </c>
      <c r="F38" s="34">
        <f>400+150-400+120</f>
        <v>270</v>
      </c>
      <c r="G38" s="20">
        <f>400+150-400+120</f>
        <v>270</v>
      </c>
      <c r="H38" s="17" t="s">
        <v>5</v>
      </c>
      <c r="I38" s="14"/>
    </row>
    <row r="39" spans="1:9" ht="23.25" customHeight="1">
      <c r="A39" s="66"/>
      <c r="B39" s="44">
        <v>36</v>
      </c>
      <c r="C39" s="9" t="s">
        <v>46</v>
      </c>
      <c r="D39" s="32">
        <v>0</v>
      </c>
      <c r="E39" s="32">
        <v>0</v>
      </c>
      <c r="F39" s="32">
        <v>810</v>
      </c>
      <c r="G39" s="32">
        <v>810</v>
      </c>
      <c r="H39" s="31" t="s">
        <v>5</v>
      </c>
      <c r="I39" s="14"/>
    </row>
    <row r="40" spans="1:9" ht="23.25" customHeight="1">
      <c r="A40" s="66"/>
      <c r="B40" s="44">
        <v>37</v>
      </c>
      <c r="C40" s="9" t="s">
        <v>30</v>
      </c>
      <c r="D40" s="32">
        <v>200</v>
      </c>
      <c r="E40" s="35">
        <f>200-100</f>
        <v>100</v>
      </c>
      <c r="F40" s="32">
        <f>200-100</f>
        <v>100</v>
      </c>
      <c r="G40" s="32">
        <f>200-100</f>
        <v>100</v>
      </c>
      <c r="H40" s="31" t="s">
        <v>5</v>
      </c>
      <c r="I40" s="14"/>
    </row>
    <row r="41" spans="1:9" ht="23.25" customHeight="1">
      <c r="A41" s="66"/>
      <c r="B41" s="44">
        <v>38</v>
      </c>
      <c r="C41" s="9" t="s">
        <v>31</v>
      </c>
      <c r="D41" s="32">
        <v>200</v>
      </c>
      <c r="E41" s="32">
        <v>200</v>
      </c>
      <c r="F41" s="32">
        <v>200</v>
      </c>
      <c r="G41" s="32">
        <v>200</v>
      </c>
      <c r="H41" s="31" t="s">
        <v>5</v>
      </c>
      <c r="I41" s="14"/>
    </row>
    <row r="42" spans="1:9" ht="23.25" customHeight="1">
      <c r="A42" s="66"/>
      <c r="B42" s="44">
        <v>39</v>
      </c>
      <c r="C42" s="9" t="s">
        <v>55</v>
      </c>
      <c r="D42" s="32">
        <v>0</v>
      </c>
      <c r="E42" s="32">
        <v>0</v>
      </c>
      <c r="F42" s="35">
        <v>15</v>
      </c>
      <c r="G42" s="32">
        <v>15</v>
      </c>
      <c r="H42" s="31" t="s">
        <v>5</v>
      </c>
      <c r="I42" s="14"/>
    </row>
    <row r="43" spans="1:9" ht="23.25" customHeight="1">
      <c r="A43" s="66"/>
      <c r="B43" s="44">
        <v>40</v>
      </c>
      <c r="C43" s="9" t="s">
        <v>38</v>
      </c>
      <c r="D43" s="32">
        <v>0</v>
      </c>
      <c r="E43" s="35">
        <v>150</v>
      </c>
      <c r="F43" s="32">
        <v>150</v>
      </c>
      <c r="G43" s="32">
        <v>150</v>
      </c>
      <c r="H43" s="31" t="s">
        <v>5</v>
      </c>
      <c r="I43" s="14"/>
    </row>
    <row r="44" spans="1:8" ht="23.25" customHeight="1">
      <c r="A44" s="66"/>
      <c r="B44" s="44">
        <v>41</v>
      </c>
      <c r="C44" s="9" t="s">
        <v>51</v>
      </c>
      <c r="D44" s="32">
        <v>0</v>
      </c>
      <c r="E44" s="32">
        <v>0</v>
      </c>
      <c r="F44" s="32">
        <v>500</v>
      </c>
      <c r="G44" s="32">
        <v>500</v>
      </c>
      <c r="H44" s="31" t="s">
        <v>52</v>
      </c>
    </row>
    <row r="45" spans="1:8" ht="23.25" customHeight="1" thickBot="1">
      <c r="A45" s="67"/>
      <c r="B45" s="47">
        <v>42</v>
      </c>
      <c r="C45" s="12" t="s">
        <v>61</v>
      </c>
      <c r="D45" s="26">
        <f>SUM(D13:D44)</f>
        <v>30010</v>
      </c>
      <c r="E45" s="26">
        <f>SUM(E13:E44)</f>
        <v>28310</v>
      </c>
      <c r="F45" s="26">
        <f>SUM(F13:F44)</f>
        <v>61940</v>
      </c>
      <c r="G45" s="26">
        <f>SUM(G13:G44)</f>
        <v>61390</v>
      </c>
      <c r="H45" s="27"/>
    </row>
    <row r="46" spans="1:13" ht="23.25" customHeight="1" thickBot="1">
      <c r="A46" s="3">
        <v>2011</v>
      </c>
      <c r="B46" s="48">
        <v>43</v>
      </c>
      <c r="C46" s="11" t="s">
        <v>7</v>
      </c>
      <c r="D46" s="28">
        <f>D12+D45</f>
        <v>30510</v>
      </c>
      <c r="E46" s="28">
        <f>E12+E45</f>
        <v>28810</v>
      </c>
      <c r="F46" s="28">
        <f>F12+F45</f>
        <v>70540</v>
      </c>
      <c r="G46" s="28">
        <f>G12+G45</f>
        <v>69990</v>
      </c>
      <c r="H46" s="29"/>
      <c r="L46" s="57"/>
      <c r="M46" s="56"/>
    </row>
    <row r="47" spans="3:8" ht="15">
      <c r="C47" s="4"/>
      <c r="D47" s="49"/>
      <c r="E47" s="49"/>
      <c r="F47" s="49"/>
      <c r="G47" s="49"/>
      <c r="H47" s="49"/>
    </row>
    <row r="48" spans="3:8" ht="12.75">
      <c r="C48" s="30">
        <v>40889</v>
      </c>
      <c r="D48" s="38"/>
      <c r="E48" s="39"/>
      <c r="F48" s="50" t="s">
        <v>58</v>
      </c>
      <c r="G48" s="50"/>
      <c r="H48" s="50"/>
    </row>
    <row r="49" spans="3:8" ht="12.75">
      <c r="C49" s="40" t="s">
        <v>44</v>
      </c>
      <c r="D49" s="38"/>
      <c r="E49" s="38"/>
      <c r="F49" s="51" t="s">
        <v>59</v>
      </c>
      <c r="G49" s="51"/>
      <c r="H49" s="51"/>
    </row>
    <row r="50" spans="4:8" ht="12.75">
      <c r="D50" s="5"/>
      <c r="E50" s="5"/>
      <c r="H50" s="5"/>
    </row>
    <row r="51" spans="4:8" ht="12.75">
      <c r="D51" s="5"/>
      <c r="E51" s="5"/>
      <c r="H51" s="5"/>
    </row>
    <row r="52" spans="4:8" ht="12.75">
      <c r="D52" s="5"/>
      <c r="E52" s="5"/>
      <c r="H52" s="5"/>
    </row>
    <row r="53" spans="4:8" ht="12.75">
      <c r="D53" s="5"/>
      <c r="E53" s="5"/>
      <c r="H53" s="5"/>
    </row>
    <row r="54" spans="4:8" ht="12.75">
      <c r="D54" s="5"/>
      <c r="E54" s="5"/>
      <c r="H54" s="5"/>
    </row>
    <row r="55" spans="4:8" ht="12.75">
      <c r="D55" s="5"/>
      <c r="E55" s="5"/>
      <c r="H55" s="5"/>
    </row>
    <row r="56" spans="4:8" ht="12.75">
      <c r="D56" s="5"/>
      <c r="E56" s="5"/>
      <c r="H56" s="5"/>
    </row>
    <row r="57" spans="4:8" ht="12.75">
      <c r="D57" s="5"/>
      <c r="E57" s="5"/>
      <c r="H57" s="5"/>
    </row>
    <row r="58" spans="4:8" ht="12.75">
      <c r="D58" s="5"/>
      <c r="E58" s="5"/>
      <c r="H58" s="5"/>
    </row>
    <row r="59" spans="4:8" ht="12.75">
      <c r="D59" s="5"/>
      <c r="E59" s="5"/>
      <c r="H59" s="5"/>
    </row>
    <row r="60" spans="4:8" ht="12.75">
      <c r="D60" s="5"/>
      <c r="E60" s="5"/>
      <c r="H60" s="5"/>
    </row>
    <row r="61" spans="4:8" ht="12.75">
      <c r="D61" s="5"/>
      <c r="E61" s="5"/>
      <c r="H61" s="5"/>
    </row>
    <row r="62" spans="4:8" ht="12.75">
      <c r="D62" s="5"/>
      <c r="E62" s="5"/>
      <c r="H62" s="5"/>
    </row>
    <row r="63" spans="4:8" ht="12.75">
      <c r="D63" s="5"/>
      <c r="E63" s="5"/>
      <c r="H63" s="5"/>
    </row>
    <row r="64" spans="4:8" ht="12.75">
      <c r="D64" s="5"/>
      <c r="E64" s="5"/>
      <c r="H64" s="5"/>
    </row>
    <row r="65" spans="4:8" ht="12.75">
      <c r="D65" s="5"/>
      <c r="E65" s="5"/>
      <c r="H65" s="5"/>
    </row>
    <row r="66" spans="4:8" ht="12.75">
      <c r="D66" s="5"/>
      <c r="E66" s="5"/>
      <c r="H66" s="5"/>
    </row>
    <row r="67" spans="4:8" ht="12.75">
      <c r="D67" s="5"/>
      <c r="E67" s="5"/>
      <c r="H67" s="5"/>
    </row>
    <row r="68" spans="4:8" ht="12.75">
      <c r="D68" s="5"/>
      <c r="E68" s="5"/>
      <c r="H68" s="5"/>
    </row>
    <row r="69" spans="4:8" ht="12.75">
      <c r="D69" s="5"/>
      <c r="E69" s="5"/>
      <c r="H69" s="5"/>
    </row>
    <row r="70" spans="4:8" ht="12.75">
      <c r="D70" s="5"/>
      <c r="E70" s="5"/>
      <c r="H70" s="5"/>
    </row>
    <row r="71" spans="4:8" ht="12.75">
      <c r="D71" s="5"/>
      <c r="E71" s="5"/>
      <c r="H71" s="5"/>
    </row>
    <row r="72" spans="4:8" ht="12.75">
      <c r="D72" s="5"/>
      <c r="E72" s="5"/>
      <c r="H72" s="5"/>
    </row>
    <row r="73" spans="4:8" ht="12.75">
      <c r="D73" s="5"/>
      <c r="E73" s="5"/>
      <c r="H73" s="5"/>
    </row>
    <row r="74" spans="4:8" ht="12.75">
      <c r="D74" s="5"/>
      <c r="E74" s="5"/>
      <c r="H74" s="5"/>
    </row>
    <row r="75" spans="4:8" ht="12.75">
      <c r="D75" s="5"/>
      <c r="E75" s="5"/>
      <c r="H75" s="5"/>
    </row>
    <row r="76" spans="4:8" ht="12.75">
      <c r="D76" s="5"/>
      <c r="E76" s="5"/>
      <c r="H76" s="5"/>
    </row>
    <row r="77" spans="4:8" ht="12.75">
      <c r="D77" s="5"/>
      <c r="E77" s="5"/>
      <c r="H77" s="5"/>
    </row>
    <row r="78" spans="4:8" ht="12.75">
      <c r="D78" s="5"/>
      <c r="E78" s="5"/>
      <c r="H78" s="5"/>
    </row>
    <row r="79" spans="4:8" ht="12.75">
      <c r="D79" s="5"/>
      <c r="E79" s="5"/>
      <c r="H79" s="5"/>
    </row>
    <row r="80" spans="4:8" ht="12.75">
      <c r="D80" s="5"/>
      <c r="E80" s="5"/>
      <c r="H80" s="5"/>
    </row>
    <row r="81" spans="4:8" ht="12.75">
      <c r="D81" s="5"/>
      <c r="E81" s="5"/>
      <c r="H81" s="5"/>
    </row>
    <row r="82" spans="4:8" ht="12.75">
      <c r="D82" s="5"/>
      <c r="E82" s="5"/>
      <c r="H82" s="5"/>
    </row>
    <row r="83" spans="4:8" ht="12.75">
      <c r="D83" s="5"/>
      <c r="E83" s="5"/>
      <c r="H83" s="5"/>
    </row>
    <row r="84" spans="4:8" ht="12.75">
      <c r="D84" s="5"/>
      <c r="E84" s="5"/>
      <c r="H84" s="5"/>
    </row>
    <row r="85" spans="4:8" ht="12.75">
      <c r="D85" s="5"/>
      <c r="E85" s="5"/>
      <c r="H85" s="5"/>
    </row>
    <row r="86" spans="4:8" ht="12.75">
      <c r="D86" s="5"/>
      <c r="E86" s="5"/>
      <c r="H86" s="5"/>
    </row>
    <row r="87" spans="4:8" ht="12.75">
      <c r="D87" s="5"/>
      <c r="E87" s="5"/>
      <c r="H87" s="5"/>
    </row>
    <row r="88" spans="4:8" ht="12.75">
      <c r="D88" s="5"/>
      <c r="E88" s="5"/>
      <c r="H88" s="5"/>
    </row>
    <row r="89" spans="4:8" ht="12.75">
      <c r="D89" s="5"/>
      <c r="E89" s="5"/>
      <c r="H89" s="5"/>
    </row>
    <row r="90" spans="4:8" ht="12.75">
      <c r="D90" s="5"/>
      <c r="E90" s="5"/>
      <c r="H90" s="5"/>
    </row>
    <row r="91" spans="4:8" ht="12.75">
      <c r="D91" s="5"/>
      <c r="E91" s="5"/>
      <c r="H91" s="5"/>
    </row>
    <row r="92" spans="4:8" ht="12.75">
      <c r="D92" s="5"/>
      <c r="E92" s="5"/>
      <c r="H92" s="5"/>
    </row>
    <row r="93" spans="4:8" ht="12.75">
      <c r="D93" s="5"/>
      <c r="E93" s="5"/>
      <c r="H93" s="5"/>
    </row>
    <row r="94" spans="4:8" ht="12.75">
      <c r="D94" s="5"/>
      <c r="E94" s="5"/>
      <c r="H94" s="5"/>
    </row>
    <row r="95" spans="4:8" ht="12.75">
      <c r="D95" s="5"/>
      <c r="E95" s="5"/>
      <c r="H95" s="5"/>
    </row>
    <row r="96" spans="4:8" ht="12.75">
      <c r="D96" s="5"/>
      <c r="E96" s="5"/>
      <c r="H96" s="5"/>
    </row>
    <row r="97" spans="4:8" ht="12.75">
      <c r="D97" s="5"/>
      <c r="E97" s="5"/>
      <c r="H97" s="5"/>
    </row>
    <row r="98" spans="4:8" ht="12.75">
      <c r="D98" s="5"/>
      <c r="E98" s="5"/>
      <c r="H98" s="5"/>
    </row>
    <row r="99" spans="4:8" ht="12.75">
      <c r="D99" s="5"/>
      <c r="E99" s="5"/>
      <c r="H99" s="5"/>
    </row>
    <row r="100" spans="4:8" ht="12.75">
      <c r="D100" s="5"/>
      <c r="E100" s="5"/>
      <c r="H100" s="5"/>
    </row>
    <row r="101" spans="4:8" ht="12.75">
      <c r="D101" s="5"/>
      <c r="E101" s="5"/>
      <c r="H101" s="5"/>
    </row>
    <row r="102" spans="4:8" ht="12.75">
      <c r="D102" s="5"/>
      <c r="E102" s="5"/>
      <c r="H102" s="5"/>
    </row>
    <row r="103" spans="4:8" ht="12.75">
      <c r="D103" s="5"/>
      <c r="E103" s="5"/>
      <c r="H103" s="5"/>
    </row>
    <row r="104" spans="4:8" ht="12.75">
      <c r="D104" s="5"/>
      <c r="E104" s="5"/>
      <c r="H104" s="5"/>
    </row>
    <row r="105" spans="4:8" ht="12.75">
      <c r="D105" s="5"/>
      <c r="E105" s="5"/>
      <c r="H105" s="5"/>
    </row>
  </sheetData>
  <mergeCells count="10">
    <mergeCell ref="I2:J2"/>
    <mergeCell ref="L46:M46"/>
    <mergeCell ref="A9:A12"/>
    <mergeCell ref="A4:A8"/>
    <mergeCell ref="A13:A45"/>
    <mergeCell ref="D47:H47"/>
    <mergeCell ref="F48:H48"/>
    <mergeCell ref="F49:H49"/>
    <mergeCell ref="A1:H1"/>
    <mergeCell ref="A2:H2"/>
  </mergeCells>
  <printOptions/>
  <pageMargins left="0.5905511811023623" right="0" top="0.1968503937007874" bottom="0" header="0.5118110236220472" footer="0.5118110236220472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Lenka Bulířová</cp:lastModifiedBy>
  <cp:lastPrinted>2011-11-28T12:54:29Z</cp:lastPrinted>
  <dcterms:created xsi:type="dcterms:W3CDTF">2003-11-10T15:10:02Z</dcterms:created>
  <dcterms:modified xsi:type="dcterms:W3CDTF">2011-12-13T08:05:54Z</dcterms:modified>
  <cp:category/>
  <cp:version/>
  <cp:contentType/>
  <cp:contentStatus/>
</cp:coreProperties>
</file>